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ganuc\Desktop\井上先生へ\"/>
    </mc:Choice>
  </mc:AlternateContent>
  <bookViews>
    <workbookView xWindow="0" yWindow="0" windowWidth="20490" windowHeight="7065" activeTab="1"/>
  </bookViews>
  <sheets>
    <sheet name="累積用　患者管理リスト" sheetId="49" r:id="rId1"/>
    <sheet name="年次評価　感染症管理リスト" sheetId="5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1_1_Monthly_Summary2" localSheetId="1">#REF!</definedName>
    <definedName name="_1_1_Monthly_Summary2" localSheetId="0">#REF!</definedName>
    <definedName name="_1_1_Monthly_Summary2">#REF!</definedName>
    <definedName name="_2_1_Monthly_Summary2" localSheetId="1">#REF!</definedName>
    <definedName name="_2_1_Monthly_Summary2" localSheetId="0">#REF!</definedName>
    <definedName name="_2_1_Monthly_Summary2">#REF!</definedName>
    <definedName name="_xlnm._FilterDatabase" localSheetId="1" hidden="1">'年次評価　感染症管理リスト'!$A$9:$AJ$109</definedName>
    <definedName name="_xlnm._FilterDatabase" localSheetId="0" hidden="1">'累積用　患者管理リスト'!$A$14:$AC$14</definedName>
    <definedName name="APD_G_GG_Penetration" localSheetId="1">[1]Input_当年!$B$676:$R$695</definedName>
    <definedName name="APD_G_GG_Penetration" localSheetId="0">[1]Input_当年!$B$676:$R$695</definedName>
    <definedName name="APD_G_GG_Penetration">[2]Input_当年!$B$676:$R$695</definedName>
    <definedName name="APD_SUMG_GG__Penetration" localSheetId="1">[1]Input_当年!$B$696:$R$715</definedName>
    <definedName name="APD_SUMG_GG__Penetration" localSheetId="0">[1]Input_当年!$B$696:$R$715</definedName>
    <definedName name="APD_SUMG_GG__Penetration">[2]Input_当年!$B$696:$R$715</definedName>
    <definedName name="Apr" localSheetId="1">'[1]Graph_GG&amp;Net'!$G$108:$G$126</definedName>
    <definedName name="Apr" localSheetId="0">'[1]Graph_GG&amp;Net'!$G$108:$G$126</definedName>
    <definedName name="Apr">'[2]Graph_GG&amp;Net'!$G$108:$G$126</definedName>
    <definedName name="Aug" localSheetId="1">'[3]Graph_GG&amp;Net'!$K$108:$K$126</definedName>
    <definedName name="Aug" localSheetId="0">'[3]Graph_GG&amp;Net'!$K$108:$K$126</definedName>
    <definedName name="Aug">'[4]Graph_GG&amp;Net'!$K$108:$K$126</definedName>
    <definedName name="B_APD" localSheetId="1">[1]Input_当年!$B$403:$R$423</definedName>
    <definedName name="B_APD" localSheetId="0">[1]Input_当年!$B$403:$R$423</definedName>
    <definedName name="B_APD">[2]Input_当年!$B$403:$R$423</definedName>
    <definedName name="B_APD_GG" localSheetId="1">[1]Input_当年!$B$445:$R$465</definedName>
    <definedName name="B_APD_GG" localSheetId="0">[1]Input_当年!$B$445:$R$465</definedName>
    <definedName name="B_APD_GG">[2]Input_当年!$B$445:$R$465</definedName>
    <definedName name="B_APD_Loss" localSheetId="1">[1]Input_当年!$B$466:$R$486</definedName>
    <definedName name="B_APD_Loss" localSheetId="0">[1]Input_当年!$B$466:$R$486</definedName>
    <definedName name="B_APD_Loss">[2]Input_当年!$B$466:$R$486</definedName>
    <definedName name="B_APD_Net" localSheetId="1">[1]Input_当年!$B$487:$R$507</definedName>
    <definedName name="B_APD_Net" localSheetId="0">[1]Input_当年!$B$487:$R$507</definedName>
    <definedName name="B_APD_Net">[2]Input_当年!$B$487:$R$507</definedName>
    <definedName name="B_APD_Net転入出除外" localSheetId="1">[1]Input_当年!$B$487:$R$507</definedName>
    <definedName name="B_APD_Net転入出除外" localSheetId="0">[1]Input_当年!$B$487:$R$507</definedName>
    <definedName name="B_APD_Net転入出除外">[2]Input_当年!$B$487:$R$507</definedName>
    <definedName name="B_APD_Penetration" localSheetId="1">[1]Input_当年!$B$424:$R$444</definedName>
    <definedName name="B_APD_Penetration" localSheetId="0">[1]Input_当年!$B$424:$R$444</definedName>
    <definedName name="B_APD_Penetration">[2]Input_当年!$B$424:$R$444</definedName>
    <definedName name="B_APD_SUMGG" localSheetId="1">[1]Input_当年!$B$571:$R$591</definedName>
    <definedName name="B_APD_SUMGG" localSheetId="0">[1]Input_当年!$B$571:$R$591</definedName>
    <definedName name="B_APD_SUMGG">[2]Input_当年!$B$571:$R$591</definedName>
    <definedName name="B_APD_SysIN" localSheetId="1">[1]Input_当年!$B$508:$R$528</definedName>
    <definedName name="B_APD_SysIN" localSheetId="0">[1]Input_当年!$B$508:$R$528</definedName>
    <definedName name="B_APD_SysIN">[2]Input_当年!$B$508:$R$528</definedName>
    <definedName name="B_APD_SysOUT" localSheetId="1">[1]Input_当年!$B$529:$R$549</definedName>
    <definedName name="B_APD_SysOUT" localSheetId="0">[1]Input_当年!$B$529:$R$549</definedName>
    <definedName name="B_APD_SysOUT">[2]Input_当年!$B$529:$R$549</definedName>
    <definedName name="B_APD転出" localSheetId="1">[1]Input_当年!$B$634:$Q$654</definedName>
    <definedName name="B_APD転出" localSheetId="0">[1]Input_当年!$B$634:$Q$654</definedName>
    <definedName name="B_APD転出">[2]Input_当年!$B$634:$Q$654</definedName>
    <definedName name="B_APD転入" localSheetId="1">[1]Input_当年!$B$613:$Q$633</definedName>
    <definedName name="B_APD転入" localSheetId="0">[1]Input_当年!$B$613:$Q$633</definedName>
    <definedName name="B_APD転入">[2]Input_当年!$B$613:$Q$633</definedName>
    <definedName name="B_GG" localSheetId="1">[1]Input_当年!$B$23:$Q$42</definedName>
    <definedName name="B_GG" localSheetId="0">[1]Input_当年!$B$23:$Q$42</definedName>
    <definedName name="B_GG">[2]Input_当年!$B$23:$Q$42</definedName>
    <definedName name="B_GG_Budget" localSheetId="1">#REF!</definedName>
    <definedName name="B_GG_Budget" localSheetId="0">#REF!</definedName>
    <definedName name="B_GG_Budget">#REF!</definedName>
    <definedName name="B_IN_OUT" localSheetId="1">[1]Input_当年!$B$103:$Q$122</definedName>
    <definedName name="B_IN_OUT" localSheetId="0">[1]Input_当年!$B$103:$Q$122</definedName>
    <definedName name="B_IN_OUT">[2]Input_当年!$B$103:$Q$122</definedName>
    <definedName name="B_Loss" localSheetId="1">[1]Input_当年!$B$43:$Q$62</definedName>
    <definedName name="B_Loss" localSheetId="0">[1]Input_当年!$B$43:$Q$62</definedName>
    <definedName name="B_Loss">[2]Input_当年!$B$43:$Q$62</definedName>
    <definedName name="B_Net" localSheetId="1">[1]Input_当年!$B$123:$Q$142</definedName>
    <definedName name="B_Net" localSheetId="0">[1]Input_当年!$B$123:$Q$142</definedName>
    <definedName name="B_Net">[2]Input_当年!$B$123:$Q$142</definedName>
    <definedName name="B_Net_Budget" localSheetId="1">#REF!</definedName>
    <definedName name="B_Net_Budget" localSheetId="0">#REF!</definedName>
    <definedName name="B_Net_Budget">#REF!</definedName>
    <definedName name="B_Pt" localSheetId="1">[1]Input_当年!$B$3:$R$22</definedName>
    <definedName name="B_Pt" localSheetId="0">[1]Input_当年!$B$3:$R$22</definedName>
    <definedName name="B_Pt">[2]Input_当年!$B$3:$R$22</definedName>
    <definedName name="BC_Monthly" localSheetId="1">#REF!</definedName>
    <definedName name="BC_Monthly" localSheetId="0">#REF!</definedName>
    <definedName name="BC_Monthly">#REF!</definedName>
    <definedName name="BC_Name" localSheetId="1">[1]Input_当年!$B$3:$C$22</definedName>
    <definedName name="BC_Name" localSheetId="0">[1]Input_当年!$B$3:$C$22</definedName>
    <definedName name="BC_Name">[2]Input_当年!$B$3:$C$22</definedName>
    <definedName name="BC_YTD" localSheetId="1">#REF!</definedName>
    <definedName name="BC_YTD" localSheetId="0">#REF!</definedName>
    <definedName name="BC_YTD">#REF!</definedName>
    <definedName name="BC_集計" localSheetId="1">#REF!</definedName>
    <definedName name="BC_集計" localSheetId="0">#REF!</definedName>
    <definedName name="BC_集計">#REF!</definedName>
    <definedName name="Com_GG" localSheetId="1">[3]Input_当年!$B$163:$Q$182</definedName>
    <definedName name="Com_GG" localSheetId="0">[3]Input_当年!$B$163:$Q$182</definedName>
    <definedName name="Com_GG">[4]Input_当年!$B$163:$Q$182</definedName>
    <definedName name="Com_Loss" localSheetId="1">[3]Input_当年!$B$183:$Q$202</definedName>
    <definedName name="Com_Loss" localSheetId="0">[3]Input_当年!$B$183:$Q$202</definedName>
    <definedName name="Com_Loss">[4]Input_当年!$B$183:$Q$202</definedName>
    <definedName name="Dec" localSheetId="1">'[1]Graph_GG&amp;Net'!$O$108:$O$126</definedName>
    <definedName name="Dec" localSheetId="0">'[1]Graph_GG&amp;Net'!$O$108:$O$126</definedName>
    <definedName name="Dec">'[2]Graph_GG&amp;Net'!$O$108:$O$126</definedName>
    <definedName name="Dianeal" localSheetId="1">[1]Input_当年!$B$323:$Q$342</definedName>
    <definedName name="Dianeal" localSheetId="0">[1]Input_当年!$B$323:$Q$342</definedName>
    <definedName name="Dianeal">[2]Input_当年!$B$323:$Q$342</definedName>
    <definedName name="Dianeal_Penetration" localSheetId="1">[1]Input_当年!$B$343:$Q$362</definedName>
    <definedName name="Dianeal_Penetration" localSheetId="0">[1]Input_当年!$B$343:$Q$362</definedName>
    <definedName name="Dianeal_Penetration">[2]Input_当年!$B$343:$Q$362</definedName>
    <definedName name="DO" localSheetId="1">[1]Input_当年!$B$303:$AH$324</definedName>
    <definedName name="DO" localSheetId="0">[1]Input_当年!$B$303:$AH$324</definedName>
    <definedName name="DO">[2]Input_当年!$B$303:$AH$324</definedName>
    <definedName name="Extraneal" localSheetId="1">[1]Input_当年!$B$756:$Q$775</definedName>
    <definedName name="Extraneal" localSheetId="0">[1]Input_当年!$B$756:$Q$775</definedName>
    <definedName name="Extraneal">[2]Input_当年!$B$756:$Q$775</definedName>
    <definedName name="Extraneal_Penetration" localSheetId="1">[1]Input_当年!$B$776:$R$795</definedName>
    <definedName name="Extraneal_Penetration" localSheetId="0">[1]Input_当年!$B$776:$R$795</definedName>
    <definedName name="Extraneal_Penetration">[2]Input_当年!$B$776:$R$795</definedName>
    <definedName name="Feb" localSheetId="1">'[5]Graph_GG&amp;Net'!$E$108:$E$126</definedName>
    <definedName name="Feb" localSheetId="0">'[5]Graph_GG&amp;Net'!$E$108:$E$126</definedName>
    <definedName name="Feb">'[6]Graph_GG&amp;Net'!$E$108:$E$126</definedName>
    <definedName name="HP_Monthly" localSheetId="1">#REF!</definedName>
    <definedName name="HP_Monthly" localSheetId="0">#REF!</definedName>
    <definedName name="HP_Monthly">#REF!</definedName>
    <definedName name="HP_YTD" localSheetId="1">#REF!</definedName>
    <definedName name="HP_YTD" localSheetId="0">#REF!</definedName>
    <definedName name="HP_YTD">#REF!</definedName>
    <definedName name="Jul" localSheetId="1">'[3]Graph_GG&amp;Net'!$J$108:$J$126</definedName>
    <definedName name="Jul" localSheetId="0">'[3]Graph_GG&amp;Net'!$J$108:$J$126</definedName>
    <definedName name="Jul">'[4]Graph_GG&amp;Net'!$J$108:$J$126</definedName>
    <definedName name="Jun" localSheetId="1">'[1]Graph_GG&amp;Net'!$I$108:$I$126</definedName>
    <definedName name="Jun" localSheetId="0">'[1]Graph_GG&amp;Net'!$I$108:$I$126</definedName>
    <definedName name="Jun">'[2]Graph_GG&amp;Net'!$I$108:$I$126</definedName>
    <definedName name="Mar" localSheetId="1">'[5]Graph_GG&amp;Net'!$F$108:$F$126</definedName>
    <definedName name="Mar" localSheetId="0">'[5]Graph_GG&amp;Net'!$F$108:$F$126</definedName>
    <definedName name="Mar">'[6]Graph_GG&amp;Net'!$F$108:$F$126</definedName>
    <definedName name="May" localSheetId="1">'[1]Graph_GG&amp;Net'!$H$108:$H$126</definedName>
    <definedName name="May" localSheetId="0">'[1]Graph_GG&amp;Net'!$H$108:$H$126</definedName>
    <definedName name="May">'[2]Graph_GG&amp;Net'!$H$108:$H$126</definedName>
    <definedName name="MgnlShare" localSheetId="1">[1]Input_当年!$B$283:$Q$302</definedName>
    <definedName name="MgnlShare" localSheetId="0">[1]Input_当年!$B$283:$Q$302</definedName>
    <definedName name="MgnlShare">[2]Input_当年!$B$283:$Q$302</definedName>
    <definedName name="MktShare" localSheetId="1">[1]Input_当年!$B$263:$Q$282</definedName>
    <definedName name="MktShare" localSheetId="0">[1]Input_当年!$B$263:$Q$282</definedName>
    <definedName name="MktShare">[2]Input_当年!$B$263:$Q$282</definedName>
    <definedName name="Nov" localSheetId="1">'[7]Graph_GG&amp;Net'!$N$108:$N$126</definedName>
    <definedName name="Nov" localSheetId="0">'[7]Graph_GG&amp;Net'!$N$108:$N$126</definedName>
    <definedName name="Nov">'[8]Graph_GG&amp;Net'!$N$108:$N$126</definedName>
    <definedName name="Oct" localSheetId="1">'[9]Graph_GG&amp;Net'!$M$108:$M$126</definedName>
    <definedName name="Oct" localSheetId="0">'[9]Graph_GG&amp;Net'!$M$108:$M$126</definedName>
    <definedName name="Oct">'[10]Graph_GG&amp;Net'!$M$108:$M$126</definedName>
    <definedName name="Q_実績施設別2006" localSheetId="1">#REF!</definedName>
    <definedName name="Q_実績施設別2006" localSheetId="0">#REF!</definedName>
    <definedName name="Q_実績施設別2006">#REF!</definedName>
    <definedName name="Sales" localSheetId="1">#REF!</definedName>
    <definedName name="Sales" localSheetId="0">#REF!</definedName>
    <definedName name="Sales">#REF!</definedName>
    <definedName name="Sales_Budget" localSheetId="1">#REF!</definedName>
    <definedName name="Sales_Budget" localSheetId="0">#REF!</definedName>
    <definedName name="Sales_Budget">#REF!</definedName>
    <definedName name="Sep" localSheetId="1">'[9]Graph_GG&amp;Net'!$L$108:$L$126</definedName>
    <definedName name="Sep" localSheetId="0">'[9]Graph_GG&amp;Net'!$L$108:$L$126</definedName>
    <definedName name="Sep">'[10]Graph_GG&amp;Net'!$L$108:$L$126</definedName>
    <definedName name="This_Month" localSheetId="1">[1]Input_当年!$T$1</definedName>
    <definedName name="This_Month" localSheetId="0">[1]Input_当年!$T$1</definedName>
    <definedName name="This_Month">[2]Input_当年!$T$1</definedName>
    <definedName name="ThisMonth" localSheetId="1">[1]Input_当年!$T$1</definedName>
    <definedName name="ThisMonth" localSheetId="0">[1]Input_当年!$T$1</definedName>
    <definedName name="ThisMonth">[2]Input_当年!$T$1</definedName>
    <definedName name="TTL_GG" localSheetId="1">[1]Input_当年!$B$223:$Q$242</definedName>
    <definedName name="TTL_GG" localSheetId="0">[1]Input_当年!$B$223:$Q$242</definedName>
    <definedName name="TTL_GG">[2]Input_当年!$B$223:$Q$242</definedName>
    <definedName name="TTL_Loss" localSheetId="1">[1]Input_当年!$B$243:$Q$262</definedName>
    <definedName name="TTL_Loss" localSheetId="0">[1]Input_当年!$B$243:$Q$262</definedName>
    <definedName name="TTL_Loss">[2]Input_当年!$B$243:$Q$262</definedName>
    <definedName name="TTL_Pt" localSheetId="1">[1]Input_当年!$B$203:$Q$222</definedName>
    <definedName name="TTL_Pt" localSheetId="0">[1]Input_当年!$B$203:$Q$222</definedName>
    <definedName name="TTL_Pt">[2]Input_当年!$B$203:$Q$222</definedName>
    <definedName name="施設マスター" localSheetId="1">#REF!</definedName>
    <definedName name="施設マスター" localSheetId="0">#REF!</definedName>
    <definedName name="施設マスター">#REF!</definedName>
    <definedName name="出荷データ_患者数" localSheetId="1">#REF!</definedName>
    <definedName name="出荷データ_患者数" localSheetId="0">#REF!</definedName>
    <definedName name="出荷データ_患者数">#REF!</definedName>
    <definedName name="前年B_APD_GG" localSheetId="1">[1]Input_昨年!$B$445:$R$465</definedName>
    <definedName name="前年B_APD_GG" localSheetId="0">[1]Input_昨年!$B$445:$R$465</definedName>
    <definedName name="前年B_APD_GG">[2]Input_昨年!$B$445:$R$465</definedName>
    <definedName name="前年B_APD_SysIn" localSheetId="1">[1]Input_昨年!$B$508:$R$528</definedName>
    <definedName name="前年B_APD_SysIn" localSheetId="0">[1]Input_昨年!$B$508:$R$528</definedName>
    <definedName name="前年B_APD_SysIn">[2]Input_昨年!$B$508:$R$528</definedName>
    <definedName name="前年B_GG" localSheetId="1">[1]Input_昨年!$B$23:$Q$42</definedName>
    <definedName name="前年B_GG" localSheetId="0">[1]Input_昨年!$B$23:$Q$42</definedName>
    <definedName name="前年B_GG">[2]Input_昨年!$B$23:$Q$42</definedName>
    <definedName name="前年B_Pt" localSheetId="1">[1]Input_昨年!$B$3:$R$22</definedName>
    <definedName name="前年B_Pt" localSheetId="0">[1]Input_昨年!$B$3:$R$22</definedName>
    <definedName name="前年B_Pt">[2]Input_昨年!$B$3:$R$22</definedName>
    <definedName name="前年Sales" localSheetId="1">#REF!</definedName>
    <definedName name="前年Sales" localSheetId="0">#REF!</definedName>
    <definedName name="前年Sales">#REF!</definedName>
    <definedName name="統括" localSheetId="1">#REF!</definedName>
    <definedName name="統括" localSheetId="0">#REF!</definedName>
    <definedName name="統括">#REF!</definedName>
  </definedNames>
  <calcPr calcId="171027"/>
</workbook>
</file>

<file path=xl/calcChain.xml><?xml version="1.0" encoding="utf-8"?>
<calcChain xmlns="http://schemas.openxmlformats.org/spreadsheetml/2006/main">
  <c r="J5" i="56" l="1"/>
  <c r="AJ13" i="56"/>
  <c r="AJ17" i="56"/>
  <c r="AJ11" i="56"/>
  <c r="AJ12" i="56"/>
  <c r="AJ14" i="56"/>
  <c r="AJ15" i="56"/>
  <c r="AJ16" i="56"/>
  <c r="AJ18" i="56"/>
  <c r="AJ19" i="56"/>
  <c r="AJ20" i="56"/>
  <c r="AJ21" i="56"/>
  <c r="AJ22" i="56"/>
  <c r="AJ23" i="56"/>
  <c r="AJ24" i="56"/>
  <c r="AJ25" i="56"/>
  <c r="AJ26" i="56"/>
  <c r="AJ27" i="56"/>
  <c r="AJ28" i="56"/>
  <c r="AJ29" i="56"/>
  <c r="AJ30" i="56"/>
  <c r="AJ31" i="56"/>
  <c r="AJ32" i="56"/>
  <c r="AJ33" i="56"/>
  <c r="AJ34" i="56"/>
  <c r="AJ35" i="56"/>
  <c r="AJ36" i="56"/>
  <c r="AJ37" i="56"/>
  <c r="AJ38" i="56"/>
  <c r="AJ39" i="56"/>
  <c r="AJ40" i="56"/>
  <c r="AJ41" i="56"/>
  <c r="AJ42" i="56"/>
  <c r="AJ43" i="56"/>
  <c r="AJ44" i="56"/>
  <c r="AJ45" i="56"/>
  <c r="AJ46" i="56"/>
  <c r="AJ47" i="56"/>
  <c r="AJ48" i="56"/>
  <c r="AJ49" i="56"/>
  <c r="AJ50" i="56"/>
  <c r="AJ51" i="56"/>
  <c r="AJ52" i="56"/>
  <c r="AJ53" i="56"/>
  <c r="AJ54" i="56"/>
  <c r="AJ55" i="56"/>
  <c r="AJ56" i="56"/>
  <c r="AJ57" i="56"/>
  <c r="AJ58" i="56"/>
  <c r="AJ59" i="56"/>
  <c r="AJ60" i="56"/>
  <c r="AJ61" i="56"/>
  <c r="AJ62" i="56"/>
  <c r="AJ63" i="56"/>
  <c r="AJ64" i="56"/>
  <c r="AJ65" i="56"/>
  <c r="AJ66" i="56"/>
  <c r="AJ67" i="56"/>
  <c r="AJ68" i="56"/>
  <c r="AJ69" i="56"/>
  <c r="AJ70" i="56"/>
  <c r="AJ71" i="56"/>
  <c r="AJ72" i="56"/>
  <c r="AJ73" i="56"/>
  <c r="AJ74" i="56"/>
  <c r="AJ75" i="56"/>
  <c r="AJ76" i="56"/>
  <c r="AJ77" i="56"/>
  <c r="AJ78" i="56"/>
  <c r="AJ79" i="56"/>
  <c r="AJ80" i="56"/>
  <c r="AJ81" i="56"/>
  <c r="AJ82" i="56"/>
  <c r="AJ83" i="56"/>
  <c r="AJ84" i="56"/>
  <c r="AJ85" i="56"/>
  <c r="AJ86" i="56"/>
  <c r="AJ87" i="56"/>
  <c r="AJ88" i="56"/>
  <c r="AJ89" i="56"/>
  <c r="AJ90" i="56"/>
  <c r="AJ91" i="56"/>
  <c r="AJ92" i="56"/>
  <c r="AJ93" i="56"/>
  <c r="AJ94" i="56"/>
  <c r="AJ95" i="56"/>
  <c r="AJ96" i="56"/>
  <c r="AJ97" i="56"/>
  <c r="AJ98" i="56"/>
  <c r="AJ99" i="56"/>
  <c r="AJ100" i="56"/>
  <c r="AJ101" i="56"/>
  <c r="AJ102" i="56"/>
  <c r="AJ103" i="56"/>
  <c r="AJ104" i="56"/>
  <c r="AJ105" i="56"/>
  <c r="AJ106" i="56"/>
  <c r="AJ107" i="56"/>
  <c r="AJ108" i="56"/>
  <c r="AJ109" i="56"/>
  <c r="AJ10" i="56"/>
  <c r="X10" i="56"/>
  <c r="K16" i="49"/>
  <c r="K17" i="49"/>
  <c r="K18" i="49"/>
  <c r="K19" i="49"/>
  <c r="K20" i="49"/>
  <c r="K21" i="49"/>
  <c r="K22" i="49"/>
  <c r="K23" i="49"/>
  <c r="K24" i="49"/>
  <c r="K25" i="49"/>
  <c r="K26" i="49"/>
  <c r="K27" i="49"/>
  <c r="K28" i="49"/>
  <c r="K29" i="49"/>
  <c r="K30" i="49"/>
  <c r="K31" i="49"/>
  <c r="K32" i="49"/>
  <c r="K33" i="49"/>
  <c r="K34" i="49"/>
  <c r="K35" i="49"/>
  <c r="K36" i="49"/>
  <c r="K37" i="49"/>
  <c r="K38" i="49"/>
  <c r="K39" i="49"/>
  <c r="K40" i="49"/>
  <c r="K41" i="49"/>
  <c r="K42" i="49"/>
  <c r="K43" i="49"/>
  <c r="K44" i="49"/>
  <c r="K45" i="49"/>
  <c r="K46" i="49"/>
  <c r="K47" i="49"/>
  <c r="K48" i="49"/>
  <c r="K49" i="49"/>
  <c r="K50" i="49"/>
  <c r="K51" i="49"/>
  <c r="K52" i="49"/>
  <c r="K53" i="49"/>
  <c r="K54" i="49"/>
  <c r="K55" i="49"/>
  <c r="K56" i="49"/>
  <c r="K57" i="49"/>
  <c r="K58" i="49"/>
  <c r="K59" i="49"/>
  <c r="K60" i="49"/>
  <c r="K61" i="49"/>
  <c r="K62" i="49"/>
  <c r="K63" i="49"/>
  <c r="K64" i="49"/>
  <c r="K65" i="49"/>
  <c r="K66" i="49"/>
  <c r="K67" i="49"/>
  <c r="K68" i="49"/>
  <c r="K69" i="49"/>
  <c r="K70" i="49"/>
  <c r="K71" i="49"/>
  <c r="K72" i="49"/>
  <c r="K73" i="49"/>
  <c r="K74" i="49"/>
  <c r="K75" i="49"/>
  <c r="K76" i="49"/>
  <c r="K77" i="49"/>
  <c r="K78" i="49"/>
  <c r="K79" i="49"/>
  <c r="K80" i="49"/>
  <c r="K81" i="49"/>
  <c r="K82" i="49"/>
  <c r="K83" i="49"/>
  <c r="K84" i="49"/>
  <c r="K85" i="49"/>
  <c r="K86" i="49"/>
  <c r="K87" i="49"/>
  <c r="K88" i="49"/>
  <c r="K89" i="49"/>
  <c r="K90" i="49"/>
  <c r="K91" i="49"/>
  <c r="K92" i="49"/>
  <c r="K93" i="49"/>
  <c r="K94" i="49"/>
  <c r="K95" i="49"/>
  <c r="K96" i="49"/>
  <c r="K97" i="49"/>
  <c r="K98" i="49"/>
  <c r="K99" i="49"/>
  <c r="K100" i="49"/>
  <c r="K101" i="49"/>
  <c r="K102" i="49"/>
  <c r="K103" i="49"/>
  <c r="K104" i="49"/>
  <c r="K105" i="49"/>
  <c r="K106" i="49"/>
  <c r="K107" i="49"/>
  <c r="K108" i="49"/>
  <c r="K109" i="49"/>
  <c r="K110" i="49"/>
  <c r="K111" i="49"/>
  <c r="K112" i="49"/>
  <c r="K113" i="49"/>
  <c r="K114" i="49"/>
  <c r="K115" i="49"/>
  <c r="K116" i="49"/>
  <c r="K117" i="49"/>
  <c r="K118" i="49"/>
  <c r="K119" i="49"/>
  <c r="K120" i="49"/>
  <c r="K121" i="49"/>
  <c r="K122" i="49"/>
  <c r="K123" i="49"/>
  <c r="K124" i="49"/>
  <c r="K125" i="49"/>
  <c r="K126" i="49"/>
  <c r="K127" i="49"/>
  <c r="K128" i="49"/>
  <c r="K129" i="49"/>
  <c r="K130" i="49"/>
  <c r="K131" i="49"/>
  <c r="K132" i="49"/>
  <c r="K133" i="49"/>
  <c r="K134" i="49"/>
  <c r="K135" i="49"/>
  <c r="K136" i="49"/>
  <c r="K137" i="49"/>
  <c r="K138" i="49"/>
  <c r="K139" i="49"/>
  <c r="K140" i="49"/>
  <c r="K141" i="49"/>
  <c r="K142" i="49"/>
  <c r="K143" i="49"/>
  <c r="K144" i="49"/>
  <c r="K145" i="49"/>
  <c r="K146" i="49"/>
  <c r="K147" i="49"/>
  <c r="K148" i="49"/>
  <c r="K149" i="49"/>
  <c r="K150" i="49"/>
  <c r="K151" i="49"/>
  <c r="K152" i="49"/>
  <c r="K153" i="49"/>
  <c r="K154" i="49"/>
  <c r="K155" i="49"/>
  <c r="K156" i="49"/>
  <c r="K157" i="49"/>
  <c r="K158" i="49"/>
  <c r="K159" i="49"/>
  <c r="K160" i="49"/>
  <c r="K161" i="49"/>
  <c r="K162" i="49"/>
  <c r="K163" i="49"/>
  <c r="K164" i="49"/>
  <c r="K165" i="49"/>
  <c r="K166" i="49"/>
  <c r="K167" i="49"/>
  <c r="K168" i="49"/>
  <c r="K169" i="49"/>
  <c r="K170" i="49"/>
  <c r="K171" i="49"/>
  <c r="K172" i="49"/>
  <c r="K173" i="49"/>
  <c r="K174" i="49"/>
  <c r="K175" i="49"/>
  <c r="K176" i="49"/>
  <c r="K177" i="49"/>
  <c r="K178" i="49"/>
  <c r="K179" i="49"/>
  <c r="K180" i="49"/>
  <c r="K181" i="49"/>
  <c r="K182" i="49"/>
  <c r="K183" i="49"/>
  <c r="K184" i="49"/>
  <c r="K185" i="49"/>
  <c r="K186" i="49"/>
  <c r="K187" i="49"/>
  <c r="K188" i="49"/>
  <c r="K189" i="49"/>
  <c r="K190" i="49"/>
  <c r="K191" i="49"/>
  <c r="K192" i="49"/>
  <c r="K193" i="49"/>
  <c r="K194" i="49"/>
  <c r="K195" i="49"/>
  <c r="K196" i="49"/>
  <c r="K197" i="49"/>
  <c r="K198" i="49"/>
  <c r="K199" i="49"/>
  <c r="K15" i="49"/>
  <c r="L16" i="49"/>
  <c r="L17" i="49"/>
  <c r="L18" i="49"/>
  <c r="L19" i="49"/>
  <c r="L20" i="49"/>
  <c r="L21" i="49"/>
  <c r="L22" i="49"/>
  <c r="L23" i="49"/>
  <c r="L24" i="49"/>
  <c r="L25" i="49"/>
  <c r="L26" i="49"/>
  <c r="L27" i="49"/>
  <c r="L28" i="49"/>
  <c r="L29" i="49"/>
  <c r="L30" i="49"/>
  <c r="L31" i="49"/>
  <c r="L32" i="49"/>
  <c r="L33" i="49"/>
  <c r="L34" i="49"/>
  <c r="L35" i="49"/>
  <c r="L36" i="49"/>
  <c r="L37" i="49"/>
  <c r="L38" i="49"/>
  <c r="L39" i="49"/>
  <c r="L40" i="49"/>
  <c r="L41" i="49"/>
  <c r="L42" i="49"/>
  <c r="L43" i="49"/>
  <c r="L44" i="49"/>
  <c r="L45" i="49"/>
  <c r="L46" i="49"/>
  <c r="L47" i="49"/>
  <c r="L48" i="49"/>
  <c r="L49" i="49"/>
  <c r="L50" i="49"/>
  <c r="L51" i="49"/>
  <c r="L52" i="49"/>
  <c r="L53" i="49"/>
  <c r="L54" i="49"/>
  <c r="L55" i="49"/>
  <c r="L56" i="49"/>
  <c r="L57" i="49"/>
  <c r="L58" i="49"/>
  <c r="L59" i="49"/>
  <c r="L60" i="49"/>
  <c r="L61" i="49"/>
  <c r="L62" i="49"/>
  <c r="L63" i="49"/>
  <c r="L64" i="49"/>
  <c r="L65" i="49"/>
  <c r="L66" i="49"/>
  <c r="L67" i="49"/>
  <c r="L68" i="49"/>
  <c r="L69" i="49"/>
  <c r="L70" i="49"/>
  <c r="L71" i="49"/>
  <c r="L72" i="49"/>
  <c r="L73" i="49"/>
  <c r="L74" i="49"/>
  <c r="L75" i="49"/>
  <c r="L76" i="49"/>
  <c r="L77" i="49"/>
  <c r="L78" i="49"/>
  <c r="L79" i="49"/>
  <c r="L80" i="49"/>
  <c r="L81" i="49"/>
  <c r="L82" i="49"/>
  <c r="L83" i="49"/>
  <c r="L84" i="49"/>
  <c r="L85" i="49"/>
  <c r="L86" i="49"/>
  <c r="L87" i="49"/>
  <c r="L88" i="49"/>
  <c r="L89" i="49"/>
  <c r="L90" i="49"/>
  <c r="L91" i="49"/>
  <c r="L92" i="49"/>
  <c r="L93" i="49"/>
  <c r="L94" i="49"/>
  <c r="L95" i="49"/>
  <c r="L96" i="49"/>
  <c r="L97" i="49"/>
  <c r="L98" i="49"/>
  <c r="L99" i="49"/>
  <c r="L100" i="49"/>
  <c r="L101" i="49"/>
  <c r="L102" i="49"/>
  <c r="L103" i="49"/>
  <c r="L104" i="49"/>
  <c r="L105" i="49"/>
  <c r="L106" i="49"/>
  <c r="L107" i="49"/>
  <c r="L108" i="49"/>
  <c r="L109" i="49"/>
  <c r="L110" i="49"/>
  <c r="L111" i="49"/>
  <c r="L112" i="49"/>
  <c r="L113" i="49"/>
  <c r="L114" i="49"/>
  <c r="L115" i="49"/>
  <c r="L116" i="49"/>
  <c r="L117" i="49"/>
  <c r="L118" i="49"/>
  <c r="L119" i="49"/>
  <c r="L120" i="49"/>
  <c r="L121" i="49"/>
  <c r="L122" i="49"/>
  <c r="L123" i="49"/>
  <c r="L124" i="49"/>
  <c r="L125" i="49"/>
  <c r="L126" i="49"/>
  <c r="L127" i="49"/>
  <c r="L128" i="49"/>
  <c r="L129" i="49"/>
  <c r="L130" i="49"/>
  <c r="L131" i="49"/>
  <c r="L132" i="49"/>
  <c r="L133" i="49"/>
  <c r="L134" i="49"/>
  <c r="L135" i="49"/>
  <c r="L136" i="49"/>
  <c r="L137" i="49"/>
  <c r="L138" i="49"/>
  <c r="L139" i="49"/>
  <c r="L140" i="49"/>
  <c r="L141" i="49"/>
  <c r="L142" i="49"/>
  <c r="L143" i="49"/>
  <c r="L144" i="49"/>
  <c r="L145" i="49"/>
  <c r="L146" i="49"/>
  <c r="L147" i="49"/>
  <c r="L148" i="49"/>
  <c r="L149" i="49"/>
  <c r="L150" i="49"/>
  <c r="L151" i="49"/>
  <c r="L152" i="49"/>
  <c r="L153" i="49"/>
  <c r="L154" i="49"/>
  <c r="L155" i="49"/>
  <c r="L156" i="49"/>
  <c r="L157" i="49"/>
  <c r="L158" i="49"/>
  <c r="L159" i="49"/>
  <c r="L160" i="49"/>
  <c r="L161" i="49"/>
  <c r="L162" i="49"/>
  <c r="L163" i="49"/>
  <c r="L164" i="49"/>
  <c r="L165" i="49"/>
  <c r="L166" i="49"/>
  <c r="L167" i="49"/>
  <c r="L168" i="49"/>
  <c r="L169" i="49"/>
  <c r="L170" i="49"/>
  <c r="L171" i="49"/>
  <c r="L172" i="49"/>
  <c r="L173" i="49"/>
  <c r="L174" i="49"/>
  <c r="L175" i="49"/>
  <c r="L176" i="49"/>
  <c r="L177" i="49"/>
  <c r="L178" i="49"/>
  <c r="L179" i="49"/>
  <c r="L180" i="49"/>
  <c r="L181" i="49"/>
  <c r="L182" i="49"/>
  <c r="L183" i="49"/>
  <c r="L184" i="49"/>
  <c r="L185" i="49"/>
  <c r="L186" i="49"/>
  <c r="L187" i="49"/>
  <c r="L188" i="49"/>
  <c r="L189" i="49"/>
  <c r="L190" i="49"/>
  <c r="L191" i="49"/>
  <c r="L192" i="49"/>
  <c r="L193" i="49"/>
  <c r="L194" i="49"/>
  <c r="L195" i="49"/>
  <c r="L196" i="49"/>
  <c r="L197" i="49"/>
  <c r="L198" i="49"/>
  <c r="L199" i="49"/>
  <c r="M16" i="49"/>
  <c r="M17" i="49"/>
  <c r="M18" i="49"/>
  <c r="M19" i="49"/>
  <c r="M20" i="49"/>
  <c r="M21" i="49"/>
  <c r="M22" i="49"/>
  <c r="M23" i="49"/>
  <c r="M24" i="49"/>
  <c r="M25" i="49"/>
  <c r="M26" i="49"/>
  <c r="M27" i="49"/>
  <c r="M28" i="49"/>
  <c r="M29" i="49"/>
  <c r="M30" i="49"/>
  <c r="M31" i="49"/>
  <c r="M32" i="49"/>
  <c r="M33" i="49"/>
  <c r="M34" i="49"/>
  <c r="M35" i="49"/>
  <c r="M36" i="49"/>
  <c r="M37" i="49"/>
  <c r="M38" i="49"/>
  <c r="M39" i="49"/>
  <c r="M40" i="49"/>
  <c r="M41" i="49"/>
  <c r="M42" i="49"/>
  <c r="M43" i="49"/>
  <c r="M44" i="49"/>
  <c r="M45" i="49"/>
  <c r="M46" i="49"/>
  <c r="M47" i="49"/>
  <c r="M48" i="49"/>
  <c r="M49" i="49"/>
  <c r="M50" i="49"/>
  <c r="M51" i="49"/>
  <c r="M52" i="49"/>
  <c r="M53" i="49"/>
  <c r="M54" i="49"/>
  <c r="M55" i="49"/>
  <c r="M56" i="49"/>
  <c r="M57" i="49"/>
  <c r="M58" i="49"/>
  <c r="M59" i="49"/>
  <c r="M60" i="49"/>
  <c r="M61" i="49"/>
  <c r="M62" i="49"/>
  <c r="M63" i="49"/>
  <c r="M64" i="49"/>
  <c r="M65" i="49"/>
  <c r="M66" i="49"/>
  <c r="M67" i="49"/>
  <c r="M68" i="49"/>
  <c r="M69" i="49"/>
  <c r="M70" i="49"/>
  <c r="M71" i="49"/>
  <c r="M72" i="49"/>
  <c r="M73" i="49"/>
  <c r="M74" i="49"/>
  <c r="M75" i="49"/>
  <c r="M76" i="49"/>
  <c r="M77" i="49"/>
  <c r="M78" i="49"/>
  <c r="M79" i="49"/>
  <c r="M80" i="49"/>
  <c r="M81" i="49"/>
  <c r="M82" i="49"/>
  <c r="M83" i="49"/>
  <c r="M84" i="49"/>
  <c r="M85" i="49"/>
  <c r="M86" i="49"/>
  <c r="M87" i="49"/>
  <c r="M88" i="49"/>
  <c r="M89" i="49"/>
  <c r="M90" i="49"/>
  <c r="M91" i="49"/>
  <c r="M92" i="49"/>
  <c r="M93" i="49"/>
  <c r="M94" i="49"/>
  <c r="M95" i="49"/>
  <c r="M96" i="49"/>
  <c r="M97" i="49"/>
  <c r="M98" i="49"/>
  <c r="M99" i="49"/>
  <c r="M100" i="49"/>
  <c r="M101" i="49"/>
  <c r="M102" i="49"/>
  <c r="M103" i="49"/>
  <c r="M104" i="49"/>
  <c r="M105" i="49"/>
  <c r="M106" i="49"/>
  <c r="M107" i="49"/>
  <c r="M108" i="49"/>
  <c r="M109" i="49"/>
  <c r="M110" i="49"/>
  <c r="M111" i="49"/>
  <c r="M112" i="49"/>
  <c r="M113" i="49"/>
  <c r="M114" i="49"/>
  <c r="M115" i="49"/>
  <c r="M116" i="49"/>
  <c r="M117" i="49"/>
  <c r="M118" i="49"/>
  <c r="M119" i="49"/>
  <c r="M120" i="49"/>
  <c r="M121" i="49"/>
  <c r="M122" i="49"/>
  <c r="M123" i="49"/>
  <c r="M124" i="49"/>
  <c r="M125" i="49"/>
  <c r="M126" i="49"/>
  <c r="M127" i="49"/>
  <c r="M128" i="49"/>
  <c r="M129" i="49"/>
  <c r="M130" i="49"/>
  <c r="M131" i="49"/>
  <c r="M132" i="49"/>
  <c r="M133" i="49"/>
  <c r="M134" i="49"/>
  <c r="M135" i="49"/>
  <c r="M136" i="49"/>
  <c r="M137" i="49"/>
  <c r="M138" i="49"/>
  <c r="M139" i="49"/>
  <c r="M140" i="49"/>
  <c r="M141" i="49"/>
  <c r="M142" i="49"/>
  <c r="M143" i="49"/>
  <c r="M144" i="49"/>
  <c r="M145" i="49"/>
  <c r="M146" i="49"/>
  <c r="M147" i="49"/>
  <c r="M148" i="49"/>
  <c r="M149" i="49"/>
  <c r="M150" i="49"/>
  <c r="M151" i="49"/>
  <c r="M152" i="49"/>
  <c r="M153" i="49"/>
  <c r="M154" i="49"/>
  <c r="M155" i="49"/>
  <c r="M156" i="49"/>
  <c r="M157" i="49"/>
  <c r="M158" i="49"/>
  <c r="M159" i="49"/>
  <c r="M160" i="49"/>
  <c r="M161" i="49"/>
  <c r="M162" i="49"/>
  <c r="M163" i="49"/>
  <c r="M164" i="49"/>
  <c r="M165" i="49"/>
  <c r="M166" i="49"/>
  <c r="M167" i="49"/>
  <c r="M168" i="49"/>
  <c r="M169" i="49"/>
  <c r="M170" i="49"/>
  <c r="M171" i="49"/>
  <c r="M172" i="49"/>
  <c r="M173" i="49"/>
  <c r="M174" i="49"/>
  <c r="M175" i="49"/>
  <c r="M176" i="49"/>
  <c r="M177" i="49"/>
  <c r="M178" i="49"/>
  <c r="M179" i="49"/>
  <c r="M180" i="49"/>
  <c r="M181" i="49"/>
  <c r="M182" i="49"/>
  <c r="M183" i="49"/>
  <c r="M184" i="49"/>
  <c r="M185" i="49"/>
  <c r="M186" i="49"/>
  <c r="M187" i="49"/>
  <c r="M188" i="49"/>
  <c r="M189" i="49"/>
  <c r="M190" i="49"/>
  <c r="M191" i="49"/>
  <c r="M192" i="49"/>
  <c r="M193" i="49"/>
  <c r="M194" i="49"/>
  <c r="M195" i="49"/>
  <c r="M196" i="49"/>
  <c r="M197" i="49"/>
  <c r="M198" i="49"/>
  <c r="M199" i="49"/>
  <c r="M15" i="49"/>
  <c r="L15" i="49"/>
  <c r="L13" i="49" l="1"/>
  <c r="H13" i="49" l="1"/>
  <c r="G13" i="49"/>
  <c r="G8" i="56"/>
  <c r="N108" i="56"/>
  <c r="X108" i="56"/>
  <c r="N109" i="56"/>
  <c r="X109" i="56"/>
  <c r="T4" i="49"/>
  <c r="J4" i="56"/>
  <c r="J3" i="56"/>
  <c r="T6" i="49" l="1"/>
  <c r="T11" i="49"/>
  <c r="T9" i="49"/>
  <c r="T7" i="49"/>
  <c r="X4" i="49"/>
  <c r="Z4" i="49"/>
  <c r="N11" i="56" l="1"/>
  <c r="N12" i="56"/>
  <c r="N13" i="56"/>
  <c r="N14" i="56"/>
  <c r="N15" i="56"/>
  <c r="N16" i="56"/>
  <c r="N17" i="56"/>
  <c r="N18" i="56"/>
  <c r="N19" i="56"/>
  <c r="N20" i="56"/>
  <c r="N21" i="56"/>
  <c r="N22" i="56"/>
  <c r="N23" i="56"/>
  <c r="N24" i="56"/>
  <c r="N25" i="56"/>
  <c r="N26" i="56"/>
  <c r="N27" i="56"/>
  <c r="N28" i="56"/>
  <c r="N29" i="56"/>
  <c r="N30" i="56"/>
  <c r="N31" i="56"/>
  <c r="N32" i="56"/>
  <c r="N33" i="56"/>
  <c r="N34" i="56"/>
  <c r="N35" i="56"/>
  <c r="N36" i="56"/>
  <c r="N37" i="56"/>
  <c r="N38" i="56"/>
  <c r="N39" i="56"/>
  <c r="N40" i="56"/>
  <c r="N41" i="56"/>
  <c r="N42" i="56"/>
  <c r="N43" i="56"/>
  <c r="N44" i="56"/>
  <c r="N45" i="56"/>
  <c r="N46" i="56"/>
  <c r="N47" i="56"/>
  <c r="N48" i="56"/>
  <c r="N49" i="56"/>
  <c r="N50" i="56"/>
  <c r="N51" i="56"/>
  <c r="N52" i="56"/>
  <c r="N53" i="56"/>
  <c r="N54" i="56"/>
  <c r="N55" i="56"/>
  <c r="N56" i="56"/>
  <c r="N57" i="56"/>
  <c r="N58" i="56"/>
  <c r="N59" i="56"/>
  <c r="N60" i="56"/>
  <c r="N61" i="56"/>
  <c r="N62" i="56"/>
  <c r="N63" i="56"/>
  <c r="N64" i="56"/>
  <c r="N65" i="56"/>
  <c r="N66" i="56"/>
  <c r="N67" i="56"/>
  <c r="N68" i="56"/>
  <c r="N69" i="56"/>
  <c r="N70" i="56"/>
  <c r="N71" i="56"/>
  <c r="N72" i="56"/>
  <c r="N73" i="56"/>
  <c r="N74" i="56"/>
  <c r="N75" i="56"/>
  <c r="N76" i="56"/>
  <c r="N77" i="56"/>
  <c r="N78" i="56"/>
  <c r="N79" i="56"/>
  <c r="N80" i="56"/>
  <c r="N81" i="56"/>
  <c r="N82" i="56"/>
  <c r="N83" i="56"/>
  <c r="N84" i="56"/>
  <c r="N85" i="56"/>
  <c r="N86" i="56"/>
  <c r="N87" i="56"/>
  <c r="N88" i="56"/>
  <c r="N89" i="56"/>
  <c r="N90" i="56"/>
  <c r="N91" i="56"/>
  <c r="N92" i="56"/>
  <c r="N93" i="56"/>
  <c r="N94" i="56"/>
  <c r="N95" i="56"/>
  <c r="N96" i="56"/>
  <c r="N97" i="56"/>
  <c r="N98" i="56"/>
  <c r="N99" i="56"/>
  <c r="N100" i="56"/>
  <c r="N101" i="56"/>
  <c r="N102" i="56"/>
  <c r="N103" i="56"/>
  <c r="N104" i="56"/>
  <c r="N105" i="56"/>
  <c r="N106" i="56"/>
  <c r="N107" i="56"/>
  <c r="N10" i="56"/>
  <c r="AC13" i="49"/>
  <c r="AB13" i="49"/>
  <c r="X107" i="56"/>
  <c r="X106" i="56"/>
  <c r="X105" i="56"/>
  <c r="X104" i="56"/>
  <c r="X103" i="56"/>
  <c r="X102" i="56"/>
  <c r="X101" i="56"/>
  <c r="X100" i="56"/>
  <c r="X99" i="56"/>
  <c r="X98" i="56"/>
  <c r="X97" i="56"/>
  <c r="X96" i="56"/>
  <c r="X95" i="56"/>
  <c r="X94" i="56"/>
  <c r="X93" i="56"/>
  <c r="X92" i="56"/>
  <c r="X91" i="56"/>
  <c r="X90" i="56"/>
  <c r="X89" i="56"/>
  <c r="X88" i="56"/>
  <c r="X87" i="56"/>
  <c r="X86" i="56"/>
  <c r="X85" i="56"/>
  <c r="X84" i="56"/>
  <c r="X83" i="56"/>
  <c r="X82" i="56"/>
  <c r="X81" i="56"/>
  <c r="X80" i="56"/>
  <c r="X79" i="56"/>
  <c r="X78" i="56"/>
  <c r="X77" i="56"/>
  <c r="X76" i="56"/>
  <c r="X75" i="56"/>
  <c r="X74" i="56"/>
  <c r="X73" i="56"/>
  <c r="X72" i="56"/>
  <c r="X71" i="56"/>
  <c r="X70" i="56"/>
  <c r="X69" i="56"/>
  <c r="X68" i="56"/>
  <c r="X67" i="56"/>
  <c r="X66" i="56"/>
  <c r="X65" i="56"/>
  <c r="X64" i="56"/>
  <c r="X63" i="56"/>
  <c r="X62" i="56"/>
  <c r="X61" i="56"/>
  <c r="X60" i="56"/>
  <c r="X59" i="56"/>
  <c r="X58" i="56"/>
  <c r="X57" i="56"/>
  <c r="X56" i="56"/>
  <c r="X55" i="56"/>
  <c r="X54" i="56"/>
  <c r="X53" i="56"/>
  <c r="X52" i="56"/>
  <c r="X51" i="56"/>
  <c r="X50" i="56"/>
  <c r="X49" i="56"/>
  <c r="X48" i="56"/>
  <c r="X47" i="56"/>
  <c r="X46" i="56"/>
  <c r="X45" i="56"/>
  <c r="X44" i="56"/>
  <c r="X43" i="56"/>
  <c r="X42" i="56"/>
  <c r="X41" i="56"/>
  <c r="X40" i="56"/>
  <c r="X39" i="56"/>
  <c r="X38" i="56"/>
  <c r="X37" i="56"/>
  <c r="X36" i="56"/>
  <c r="X35" i="56"/>
  <c r="X34" i="56"/>
  <c r="X33" i="56"/>
  <c r="X32" i="56"/>
  <c r="X31" i="56"/>
  <c r="X30" i="56"/>
  <c r="X29" i="56"/>
  <c r="X28" i="56"/>
  <c r="X27" i="56"/>
  <c r="X26" i="56"/>
  <c r="X25" i="56"/>
  <c r="X24" i="56"/>
  <c r="X23" i="56"/>
  <c r="X22" i="56"/>
  <c r="X21" i="56"/>
  <c r="X20" i="56"/>
  <c r="X19" i="56"/>
  <c r="X18" i="56"/>
  <c r="X17" i="56"/>
  <c r="X16" i="56"/>
  <c r="X15" i="56"/>
  <c r="X14" i="56"/>
  <c r="X13" i="56"/>
  <c r="X12" i="56"/>
  <c r="X11" i="56"/>
  <c r="AJ8" i="56" l="1"/>
  <c r="AA3" i="56" s="1"/>
  <c r="X8" i="56"/>
  <c r="M3" i="56" s="1"/>
  <c r="N8" i="56"/>
  <c r="M4" i="56" l="1"/>
  <c r="AA5" i="56"/>
  <c r="AA4" i="56"/>
  <c r="M5" i="56"/>
  <c r="Z9" i="49"/>
  <c r="T5" i="49"/>
  <c r="Z6" i="49"/>
  <c r="Z11" i="49"/>
  <c r="X6" i="49"/>
  <c r="Z7" i="49"/>
  <c r="Z10" i="49"/>
  <c r="X7" i="49"/>
  <c r="Z8" i="49"/>
  <c r="X5" i="49"/>
  <c r="Z5" i="49"/>
  <c r="O104" i="49" l="1"/>
  <c r="O105" i="49"/>
  <c r="O106" i="49"/>
  <c r="O107" i="49"/>
  <c r="O108" i="49"/>
  <c r="O109" i="49"/>
  <c r="O110" i="49"/>
  <c r="O111" i="49"/>
  <c r="O112" i="49"/>
  <c r="O113" i="49"/>
  <c r="O114" i="49"/>
  <c r="O115" i="49"/>
  <c r="O116" i="49"/>
  <c r="O117" i="49"/>
  <c r="O118" i="49"/>
  <c r="O119" i="49"/>
  <c r="O120" i="49"/>
  <c r="O121" i="49"/>
  <c r="O122" i="49"/>
  <c r="O123" i="49"/>
  <c r="O124" i="49"/>
  <c r="O125" i="49"/>
  <c r="O126" i="49"/>
  <c r="O127" i="49"/>
  <c r="O128" i="49"/>
  <c r="O129" i="49"/>
  <c r="O130" i="49"/>
  <c r="O131" i="49"/>
  <c r="O132" i="49"/>
  <c r="O133" i="49"/>
  <c r="O134" i="49"/>
  <c r="O135" i="49"/>
  <c r="O136" i="49"/>
  <c r="O137" i="49"/>
  <c r="O138" i="49"/>
  <c r="O139" i="49"/>
  <c r="O140" i="49"/>
  <c r="O141" i="49"/>
  <c r="O142" i="49"/>
  <c r="O143" i="49"/>
  <c r="O144" i="49"/>
  <c r="O145" i="49"/>
  <c r="O146" i="49"/>
  <c r="O147" i="49"/>
  <c r="O148" i="49"/>
  <c r="O149" i="49"/>
  <c r="O150" i="49"/>
  <c r="O151" i="49"/>
  <c r="O152" i="49"/>
  <c r="O153" i="49"/>
  <c r="O154" i="49"/>
  <c r="O155" i="49"/>
  <c r="O156" i="49"/>
  <c r="O157" i="49"/>
  <c r="O158" i="49"/>
  <c r="O159" i="49"/>
  <c r="O160" i="49"/>
  <c r="O161" i="49"/>
  <c r="O162" i="49"/>
  <c r="O163" i="49"/>
  <c r="O164" i="49"/>
  <c r="O165" i="49"/>
  <c r="O166" i="49"/>
  <c r="O167" i="49"/>
  <c r="O168" i="49"/>
  <c r="O169" i="49"/>
  <c r="O170" i="49"/>
  <c r="O171" i="49"/>
  <c r="O172" i="49"/>
  <c r="O173" i="49"/>
  <c r="O174" i="49"/>
  <c r="O175" i="49"/>
  <c r="O176" i="49"/>
  <c r="O177" i="49"/>
  <c r="O178" i="49"/>
  <c r="O179" i="49"/>
  <c r="O180" i="49"/>
  <c r="O181" i="49"/>
  <c r="O182" i="49"/>
  <c r="O183" i="49"/>
  <c r="O184" i="49"/>
  <c r="O185" i="49"/>
  <c r="O186" i="49"/>
  <c r="O187" i="49"/>
  <c r="O188" i="49"/>
  <c r="O189" i="49"/>
  <c r="O190" i="49"/>
  <c r="O191" i="49"/>
  <c r="O192" i="49"/>
  <c r="O193" i="49"/>
  <c r="O194" i="49"/>
  <c r="O195" i="49"/>
  <c r="O196" i="49"/>
  <c r="O197" i="49"/>
  <c r="O198" i="49"/>
  <c r="O16" i="49"/>
  <c r="O17" i="49"/>
  <c r="O18" i="49"/>
  <c r="O19" i="49"/>
  <c r="O20" i="49"/>
  <c r="O21" i="49"/>
  <c r="O22" i="49"/>
  <c r="O23" i="49"/>
  <c r="O24" i="49"/>
  <c r="O25" i="49"/>
  <c r="O26" i="49"/>
  <c r="O27" i="49"/>
  <c r="O28" i="49"/>
  <c r="O29" i="49"/>
  <c r="O30" i="49"/>
  <c r="O31" i="49"/>
  <c r="O32" i="49"/>
  <c r="O33" i="49"/>
  <c r="O34" i="49"/>
  <c r="O35" i="49"/>
  <c r="O36" i="49"/>
  <c r="O37" i="49"/>
  <c r="O38" i="49"/>
  <c r="O39" i="49"/>
  <c r="O40" i="49"/>
  <c r="O41" i="49"/>
  <c r="O42" i="49"/>
  <c r="O43" i="49"/>
  <c r="O44" i="49"/>
  <c r="O45" i="49"/>
  <c r="O46" i="49"/>
  <c r="O47" i="49"/>
  <c r="O48" i="49"/>
  <c r="O49" i="49"/>
  <c r="O50" i="49"/>
  <c r="O51" i="49"/>
  <c r="O52" i="49"/>
  <c r="O53" i="49"/>
  <c r="O54" i="49"/>
  <c r="O55" i="49"/>
  <c r="O56" i="49"/>
  <c r="O57" i="49"/>
  <c r="O58" i="49"/>
  <c r="O59" i="49"/>
  <c r="O60" i="49"/>
  <c r="O61" i="49"/>
  <c r="O62" i="49"/>
  <c r="O63" i="49"/>
  <c r="O64" i="49"/>
  <c r="O65" i="49"/>
  <c r="O66" i="49"/>
  <c r="O67" i="49"/>
  <c r="O68" i="49"/>
  <c r="O69" i="49"/>
  <c r="O70" i="49"/>
  <c r="O71" i="49"/>
  <c r="O72" i="49"/>
  <c r="O73" i="49"/>
  <c r="O74" i="49"/>
  <c r="O75" i="49"/>
  <c r="O76" i="49"/>
  <c r="O77" i="49"/>
  <c r="O78" i="49"/>
  <c r="O79" i="49"/>
  <c r="O80" i="49"/>
  <c r="O81" i="49"/>
  <c r="O82" i="49"/>
  <c r="O83" i="49"/>
  <c r="O84" i="49"/>
  <c r="O85" i="49"/>
  <c r="O86" i="49"/>
  <c r="O87" i="49"/>
  <c r="O88" i="49"/>
  <c r="O89" i="49"/>
  <c r="O90" i="49"/>
  <c r="O91" i="49"/>
  <c r="O92" i="49"/>
  <c r="O93" i="49"/>
  <c r="O94" i="49"/>
  <c r="O95" i="49"/>
  <c r="O96" i="49"/>
  <c r="O97" i="49"/>
  <c r="O98" i="49"/>
  <c r="O99" i="49"/>
  <c r="O100" i="49"/>
  <c r="O101" i="49"/>
  <c r="O102" i="49"/>
  <c r="O103" i="49"/>
  <c r="M9" i="49"/>
  <c r="M10" i="49"/>
  <c r="M8" i="49"/>
  <c r="M11" i="49"/>
  <c r="M7" i="49"/>
  <c r="M13" i="49" l="1"/>
  <c r="O15" i="49"/>
  <c r="O13" i="49" s="1"/>
  <c r="O11" i="49"/>
  <c r="M6" i="49"/>
  <c r="M5" i="49"/>
  <c r="O6" i="49"/>
  <c r="O5" i="49"/>
  <c r="O10" i="49"/>
  <c r="O8" i="49"/>
  <c r="O9" i="49"/>
  <c r="O7" i="49"/>
  <c r="K13" i="49" l="1"/>
  <c r="O12" i="49"/>
  <c r="M12" i="49"/>
  <c r="G2" i="49" l="1"/>
  <c r="T12" i="49" s="1"/>
  <c r="T8" i="49" l="1"/>
  <c r="U8" i="49" s="1"/>
  <c r="T10" i="49"/>
  <c r="U10" i="49" s="1"/>
  <c r="U9" i="49"/>
  <c r="U11" i="49"/>
  <c r="U7" i="49"/>
  <c r="U12" i="49"/>
  <c r="U4" i="49"/>
  <c r="U5" i="49"/>
</calcChain>
</file>

<file path=xl/sharedStrings.xml><?xml version="1.0" encoding="utf-8"?>
<sst xmlns="http://schemas.openxmlformats.org/spreadsheetml/2006/main" count="826" uniqueCount="111">
  <si>
    <t>合計人数</t>
    <rPh sb="0" eb="2">
      <t>ゴウケイ</t>
    </rPh>
    <rPh sb="2" eb="4">
      <t>ニンズウ</t>
    </rPh>
    <phoneticPr fontId="10"/>
  </si>
  <si>
    <t>治療期間</t>
  </si>
  <si>
    <t>1～2年</t>
    <rPh sb="3" eb="4">
      <t>ネン</t>
    </rPh>
    <phoneticPr fontId="10"/>
  </si>
  <si>
    <t>2～3年</t>
    <rPh sb="3" eb="4">
      <t>ネン</t>
    </rPh>
    <phoneticPr fontId="10"/>
  </si>
  <si>
    <t>5～8年</t>
    <rPh sb="3" eb="4">
      <t>ネン</t>
    </rPh>
    <phoneticPr fontId="10"/>
  </si>
  <si>
    <t>備考</t>
    <rPh sb="0" eb="2">
      <t>ビコウ</t>
    </rPh>
    <phoneticPr fontId="13"/>
  </si>
  <si>
    <t>移植</t>
    <rPh sb="0" eb="2">
      <t>イショク</t>
    </rPh>
    <phoneticPr fontId="13"/>
  </si>
  <si>
    <t>死亡</t>
    <rPh sb="0" eb="2">
      <t>シボウ</t>
    </rPh>
    <phoneticPr fontId="13"/>
  </si>
  <si>
    <t>転帰</t>
    <rPh sb="0" eb="2">
      <t>テンキ</t>
    </rPh>
    <phoneticPr fontId="13"/>
  </si>
  <si>
    <t>HD移行の理由</t>
    <rPh sb="2" eb="4">
      <t>イコウ</t>
    </rPh>
    <rPh sb="5" eb="7">
      <t>リユウ</t>
    </rPh>
    <phoneticPr fontId="13"/>
  </si>
  <si>
    <t>APD</t>
  </si>
  <si>
    <t>使用人数</t>
    <rPh sb="0" eb="2">
      <t>シヨウ</t>
    </rPh>
    <rPh sb="2" eb="4">
      <t>ニンズウ</t>
    </rPh>
    <phoneticPr fontId="16"/>
  </si>
  <si>
    <t>使用（%）</t>
    <rPh sb="0" eb="2">
      <t>シヨウ</t>
    </rPh>
    <phoneticPr fontId="16"/>
  </si>
  <si>
    <t>離脱患者</t>
    <rPh sb="0" eb="2">
      <t>リダツ</t>
    </rPh>
    <rPh sb="2" eb="4">
      <t>カンジャ</t>
    </rPh>
    <phoneticPr fontId="16"/>
  </si>
  <si>
    <t>使用あり</t>
    <rPh sb="0" eb="2">
      <t>シヨウ</t>
    </rPh>
    <phoneticPr fontId="16"/>
  </si>
  <si>
    <t>なし</t>
    <phoneticPr fontId="16"/>
  </si>
  <si>
    <t>3～4年</t>
    <rPh sb="3" eb="4">
      <t>ネン</t>
    </rPh>
    <phoneticPr fontId="10"/>
  </si>
  <si>
    <t>9年以上</t>
    <rPh sb="1" eb="2">
      <t>ネン</t>
    </rPh>
    <rPh sb="2" eb="4">
      <t>イジョウ</t>
    </rPh>
    <phoneticPr fontId="10"/>
  </si>
  <si>
    <t>CAPD</t>
    <phoneticPr fontId="16"/>
  </si>
  <si>
    <t>APD</t>
    <phoneticPr fontId="16"/>
  </si>
  <si>
    <t>透析液/システム</t>
    <rPh sb="0" eb="2">
      <t>トウセキ</t>
    </rPh>
    <rPh sb="2" eb="3">
      <t>エキ</t>
    </rPh>
    <phoneticPr fontId="13"/>
  </si>
  <si>
    <t>4～5年</t>
    <rPh sb="3" eb="4">
      <t>ネン</t>
    </rPh>
    <phoneticPr fontId="10"/>
  </si>
  <si>
    <t>腹膜炎</t>
    <rPh sb="0" eb="2">
      <t>フクマク</t>
    </rPh>
    <rPh sb="2" eb="3">
      <t>エン</t>
    </rPh>
    <phoneticPr fontId="13"/>
  </si>
  <si>
    <t>患者名</t>
    <rPh sb="0" eb="2">
      <t>カンジャ</t>
    </rPh>
    <rPh sb="2" eb="3">
      <t>メイ</t>
    </rPh>
    <phoneticPr fontId="16"/>
  </si>
  <si>
    <t>ＩＤ</t>
    <phoneticPr fontId="16"/>
  </si>
  <si>
    <t>導入時指導日数</t>
    <rPh sb="0" eb="2">
      <t>ドウニュウ</t>
    </rPh>
    <rPh sb="2" eb="3">
      <t>ジ</t>
    </rPh>
    <rPh sb="3" eb="5">
      <t>シドウ</t>
    </rPh>
    <rPh sb="5" eb="7">
      <t>ニッスウ</t>
    </rPh>
    <phoneticPr fontId="16"/>
  </si>
  <si>
    <t>担当医師</t>
    <rPh sb="0" eb="2">
      <t>タントウ</t>
    </rPh>
    <rPh sb="2" eb="4">
      <t>イシ</t>
    </rPh>
    <phoneticPr fontId="16"/>
  </si>
  <si>
    <t>デバイスの使用</t>
    <rPh sb="5" eb="7">
      <t>シヨウ</t>
    </rPh>
    <phoneticPr fontId="13"/>
  </si>
  <si>
    <t>導入時トータル指導時間</t>
    <rPh sb="0" eb="2">
      <t>ドウニュウ</t>
    </rPh>
    <rPh sb="2" eb="3">
      <t>ジ</t>
    </rPh>
    <rPh sb="7" eb="9">
      <t>シドウ</t>
    </rPh>
    <rPh sb="9" eb="11">
      <t>ジカン</t>
    </rPh>
    <phoneticPr fontId="13"/>
  </si>
  <si>
    <t>CAPD/APD</t>
    <phoneticPr fontId="13"/>
  </si>
  <si>
    <t>性別</t>
    <rPh sb="0" eb="2">
      <t>セイベツ</t>
    </rPh>
    <phoneticPr fontId="13"/>
  </si>
  <si>
    <t>イコデキストリン</t>
    <phoneticPr fontId="13"/>
  </si>
  <si>
    <t>HD</t>
    <phoneticPr fontId="13"/>
  </si>
  <si>
    <t>出口部/トンネル感染</t>
    <rPh sb="0" eb="2">
      <t>デグチ</t>
    </rPh>
    <rPh sb="2" eb="3">
      <t>ブ</t>
    </rPh>
    <rPh sb="8" eb="10">
      <t>カンセン</t>
    </rPh>
    <phoneticPr fontId="13"/>
  </si>
  <si>
    <t>カテーテル関連合併症</t>
    <rPh sb="5" eb="7">
      <t>カンレン</t>
    </rPh>
    <rPh sb="7" eb="9">
      <t>ガッペイ</t>
    </rPh>
    <rPh sb="9" eb="10">
      <t>ショウ</t>
    </rPh>
    <phoneticPr fontId="13"/>
  </si>
  <si>
    <t>体液管理不良</t>
    <rPh sb="0" eb="2">
      <t>タイエキ</t>
    </rPh>
    <rPh sb="2" eb="4">
      <t>カンリ</t>
    </rPh>
    <rPh sb="4" eb="6">
      <t>フリョウ</t>
    </rPh>
    <phoneticPr fontId="13"/>
  </si>
  <si>
    <t>透析不足/溶質除去不良</t>
    <rPh sb="0" eb="2">
      <t>トウセキ</t>
    </rPh>
    <rPh sb="2" eb="4">
      <t>フソク</t>
    </rPh>
    <rPh sb="5" eb="7">
      <t>ヨウシツ</t>
    </rPh>
    <rPh sb="7" eb="9">
      <t>ジョキョ</t>
    </rPh>
    <rPh sb="9" eb="11">
      <t>フリョウ</t>
    </rPh>
    <phoneticPr fontId="13"/>
  </si>
  <si>
    <t>認知機能/社会的問題</t>
    <rPh sb="0" eb="2">
      <t>ニンチ</t>
    </rPh>
    <rPh sb="2" eb="4">
      <t>キノウ</t>
    </rPh>
    <rPh sb="5" eb="8">
      <t>シャカイテキ</t>
    </rPh>
    <rPh sb="8" eb="10">
      <t>モンダイ</t>
    </rPh>
    <phoneticPr fontId="13"/>
  </si>
  <si>
    <t>EPS予防/計画的離脱</t>
    <rPh sb="3" eb="5">
      <t>ヨボウ</t>
    </rPh>
    <rPh sb="6" eb="9">
      <t>ケイカクテキ</t>
    </rPh>
    <rPh sb="9" eb="11">
      <t>リダツ</t>
    </rPh>
    <phoneticPr fontId="13"/>
  </si>
  <si>
    <t>コンプライアンス/本人に起因する問題/患者希望</t>
    <rPh sb="9" eb="11">
      <t>ホンニン</t>
    </rPh>
    <rPh sb="12" eb="14">
      <t>キイン</t>
    </rPh>
    <rPh sb="16" eb="18">
      <t>モンダイ</t>
    </rPh>
    <rPh sb="19" eb="21">
      <t>カンジャ</t>
    </rPh>
    <rPh sb="21" eb="23">
      <t>キボウ</t>
    </rPh>
    <phoneticPr fontId="13"/>
  </si>
  <si>
    <t>その他/不明</t>
    <rPh sb="2" eb="3">
      <t>タ</t>
    </rPh>
    <rPh sb="4" eb="6">
      <t>フメイ</t>
    </rPh>
    <phoneticPr fontId="13"/>
  </si>
  <si>
    <t>重炭酸透析液</t>
    <rPh sb="0" eb="3">
      <t>ジュウタンサン</t>
    </rPh>
    <rPh sb="3" eb="5">
      <t>トウセキ</t>
    </rPh>
    <rPh sb="5" eb="6">
      <t>エキ</t>
    </rPh>
    <phoneticPr fontId="13"/>
  </si>
  <si>
    <t>デバイス</t>
    <phoneticPr fontId="16"/>
  </si>
  <si>
    <t>イコデキストリン</t>
    <phoneticPr fontId="16"/>
  </si>
  <si>
    <t>重炭酸透析液</t>
    <rPh sb="0" eb="3">
      <t>ジュウタンサン</t>
    </rPh>
    <rPh sb="3" eb="5">
      <t>トウセキ</t>
    </rPh>
    <rPh sb="5" eb="6">
      <t>エキ</t>
    </rPh>
    <phoneticPr fontId="16"/>
  </si>
  <si>
    <t>継続患者</t>
    <rPh sb="0" eb="2">
      <t>ケイゾク</t>
    </rPh>
    <rPh sb="2" eb="4">
      <t>カンジャ</t>
    </rPh>
    <phoneticPr fontId="16"/>
  </si>
  <si>
    <t>～１年</t>
    <rPh sb="2" eb="3">
      <t>ネン</t>
    </rPh>
    <phoneticPr fontId="13"/>
  </si>
  <si>
    <t>誕生日</t>
    <rPh sb="0" eb="3">
      <t>タンジョウビ</t>
    </rPh>
    <phoneticPr fontId="16"/>
  </si>
  <si>
    <t>導入時年齢</t>
    <rPh sb="0" eb="2">
      <t>ドウニュウ</t>
    </rPh>
    <rPh sb="2" eb="3">
      <t>ジ</t>
    </rPh>
    <rPh sb="3" eb="5">
      <t>ネンレイ</t>
    </rPh>
    <phoneticPr fontId="13"/>
  </si>
  <si>
    <t>評価日年齢</t>
    <rPh sb="0" eb="2">
      <t>ヒョウカ</t>
    </rPh>
    <rPh sb="2" eb="3">
      <t>ヒ</t>
    </rPh>
    <rPh sb="3" eb="5">
      <t>ネンレイ</t>
    </rPh>
    <phoneticPr fontId="16"/>
  </si>
  <si>
    <t>導入日</t>
    <rPh sb="0" eb="2">
      <t>ドウニュウ</t>
    </rPh>
    <rPh sb="2" eb="3">
      <t>ビ</t>
    </rPh>
    <phoneticPr fontId="16"/>
  </si>
  <si>
    <t>離脱日</t>
    <rPh sb="0" eb="2">
      <t>リダツ</t>
    </rPh>
    <rPh sb="2" eb="3">
      <t>ビ</t>
    </rPh>
    <phoneticPr fontId="16"/>
  </si>
  <si>
    <t>離脱患者治療期間</t>
    <rPh sb="0" eb="2">
      <t>リダツ</t>
    </rPh>
    <rPh sb="2" eb="4">
      <t>カンジャ</t>
    </rPh>
    <rPh sb="4" eb="6">
      <t>チリョウ</t>
    </rPh>
    <rPh sb="6" eb="8">
      <t>キカン</t>
    </rPh>
    <phoneticPr fontId="16"/>
  </si>
  <si>
    <t>評価日：</t>
    <rPh sb="0" eb="2">
      <t>ヒョウカ</t>
    </rPh>
    <rPh sb="2" eb="3">
      <t>ヒ</t>
    </rPh>
    <phoneticPr fontId="13"/>
  </si>
  <si>
    <t>平均（日）</t>
    <rPh sb="0" eb="2">
      <t>ヘイキン</t>
    </rPh>
    <rPh sb="3" eb="4">
      <t>ニチ</t>
    </rPh>
    <phoneticPr fontId="13"/>
  </si>
  <si>
    <t>平均（時間）</t>
    <rPh sb="0" eb="2">
      <t>ヘイキン</t>
    </rPh>
    <rPh sb="3" eb="5">
      <t>ジカン</t>
    </rPh>
    <phoneticPr fontId="13"/>
  </si>
  <si>
    <t>継続患者治療期間</t>
    <rPh sb="0" eb="2">
      <t>ケイゾク</t>
    </rPh>
    <rPh sb="2" eb="4">
      <t>カンジャ</t>
    </rPh>
    <rPh sb="4" eb="6">
      <t>チリョウ</t>
    </rPh>
    <rPh sb="6" eb="8">
      <t>キカン</t>
    </rPh>
    <phoneticPr fontId="16"/>
  </si>
  <si>
    <t>HD</t>
  </si>
  <si>
    <t>移植</t>
  </si>
  <si>
    <t>腹膜炎</t>
  </si>
  <si>
    <t>体液管理不良</t>
  </si>
  <si>
    <t>CAPD</t>
  </si>
  <si>
    <t>平均(歳）</t>
    <rPh sb="0" eb="2">
      <t>ヘイキン</t>
    </rPh>
    <rPh sb="3" eb="4">
      <t>サイ</t>
    </rPh>
    <phoneticPr fontId="13"/>
  </si>
  <si>
    <t>平均（歳）</t>
    <rPh sb="0" eb="2">
      <t>ヘイキン</t>
    </rPh>
    <rPh sb="3" eb="4">
      <t>サイ</t>
    </rPh>
    <phoneticPr fontId="13"/>
  </si>
  <si>
    <t>Total Data</t>
    <phoneticPr fontId="13"/>
  </si>
  <si>
    <t>名</t>
    <rPh sb="0" eb="1">
      <t>メイ</t>
    </rPh>
    <phoneticPr fontId="13"/>
  </si>
  <si>
    <t>治療期間平均</t>
    <rPh sb="4" eb="6">
      <t>ヘイキン</t>
    </rPh>
    <phoneticPr fontId="16"/>
  </si>
  <si>
    <t>1回目</t>
    <rPh sb="1" eb="3">
      <t>カイメ</t>
    </rPh>
    <phoneticPr fontId="13"/>
  </si>
  <si>
    <t>2回目</t>
    <rPh sb="1" eb="3">
      <t>カイメ</t>
    </rPh>
    <phoneticPr fontId="13"/>
  </si>
  <si>
    <t>3回目</t>
    <rPh sb="1" eb="3">
      <t>カイメ</t>
    </rPh>
    <phoneticPr fontId="13"/>
  </si>
  <si>
    <t>観察開始日</t>
    <rPh sb="0" eb="2">
      <t>カンサツ</t>
    </rPh>
    <rPh sb="2" eb="4">
      <t>カイシ</t>
    </rPh>
    <rPh sb="4" eb="5">
      <t>ヒ</t>
    </rPh>
    <phoneticPr fontId="16"/>
  </si>
  <si>
    <t>男性</t>
  </si>
  <si>
    <t>外因性</t>
  </si>
  <si>
    <t>女性</t>
  </si>
  <si>
    <t>コンプライアンス/本人に起因する問題/患者希望</t>
  </si>
  <si>
    <t>出口部/トンネル感染</t>
  </si>
  <si>
    <t>透析不足/溶質除去不良</t>
  </si>
  <si>
    <t>その他/不明</t>
  </si>
  <si>
    <t>死亡</t>
  </si>
  <si>
    <t>黄色セル部分は自由に列が追加できます</t>
    <rPh sb="0" eb="2">
      <t>キイロ</t>
    </rPh>
    <rPh sb="4" eb="6">
      <t>ブブン</t>
    </rPh>
    <rPh sb="7" eb="9">
      <t>ジユウ</t>
    </rPh>
    <rPh sb="10" eb="11">
      <t>レツ</t>
    </rPh>
    <rPh sb="12" eb="14">
      <t>ツイカ</t>
    </rPh>
    <phoneticPr fontId="13"/>
  </si>
  <si>
    <t>起因菌</t>
    <rPh sb="0" eb="1">
      <t>オ</t>
    </rPh>
    <rPh sb="1" eb="2">
      <t>イン</t>
    </rPh>
    <rPh sb="2" eb="3">
      <t>キン</t>
    </rPh>
    <phoneticPr fontId="13"/>
  </si>
  <si>
    <t>発症日</t>
    <rPh sb="0" eb="2">
      <t>ハッショウ</t>
    </rPh>
    <rPh sb="2" eb="3">
      <t>ビ</t>
    </rPh>
    <phoneticPr fontId="16"/>
  </si>
  <si>
    <t>観察期間
（ヶ月）</t>
    <rPh sb="0" eb="2">
      <t>カンサツ</t>
    </rPh>
    <rPh sb="2" eb="4">
      <t>キカン</t>
    </rPh>
    <rPh sb="7" eb="8">
      <t>ゲツ</t>
    </rPh>
    <phoneticPr fontId="16"/>
  </si>
  <si>
    <t>観察終了日　or
離脱日</t>
    <rPh sb="0" eb="2">
      <t>カンサツ</t>
    </rPh>
    <rPh sb="2" eb="4">
      <t>シュウリョウ</t>
    </rPh>
    <rPh sb="4" eb="5">
      <t>ヒ</t>
    </rPh>
    <rPh sb="9" eb="11">
      <t>リダツ</t>
    </rPh>
    <rPh sb="11" eb="12">
      <t>ヒ</t>
    </rPh>
    <phoneticPr fontId="13"/>
  </si>
  <si>
    <t>内因性</t>
  </si>
  <si>
    <t>回</t>
    <rPh sb="0" eb="1">
      <t>カイ</t>
    </rPh>
    <phoneticPr fontId="13"/>
  </si>
  <si>
    <t>腹膜炎発症年数</t>
    <rPh sb="0" eb="2">
      <t>フクマク</t>
    </rPh>
    <rPh sb="2" eb="3">
      <t>エン</t>
    </rPh>
    <rPh sb="3" eb="5">
      <t>ハッショウ</t>
    </rPh>
    <rPh sb="5" eb="7">
      <t>ネンスウ</t>
    </rPh>
    <phoneticPr fontId="13"/>
  </si>
  <si>
    <t>腹膜炎発症回数</t>
    <rPh sb="0" eb="2">
      <t>フクマク</t>
    </rPh>
    <rPh sb="2" eb="3">
      <t>エン</t>
    </rPh>
    <rPh sb="3" eb="5">
      <t>ハッショウ</t>
    </rPh>
    <rPh sb="5" eb="7">
      <t>カイスウ</t>
    </rPh>
    <phoneticPr fontId="13"/>
  </si>
  <si>
    <t>/患者年</t>
    <rPh sb="1" eb="3">
      <t>カンジャ</t>
    </rPh>
    <rPh sb="3" eb="4">
      <t>ネン</t>
    </rPh>
    <phoneticPr fontId="13"/>
  </si>
  <si>
    <t>/患者月</t>
    <rPh sb="1" eb="3">
      <t>カンジャ</t>
    </rPh>
    <rPh sb="3" eb="4">
      <t>ツキ</t>
    </rPh>
    <phoneticPr fontId="13"/>
  </si>
  <si>
    <t>腹膜炎発症月数</t>
    <rPh sb="0" eb="2">
      <t>フクマク</t>
    </rPh>
    <rPh sb="2" eb="3">
      <t>エン</t>
    </rPh>
    <rPh sb="3" eb="5">
      <t>ハッショウ</t>
    </rPh>
    <rPh sb="5" eb="7">
      <t>ツキスウ</t>
    </rPh>
    <phoneticPr fontId="13"/>
  </si>
  <si>
    <t>計</t>
    <rPh sb="0" eb="1">
      <t>ケイ</t>
    </rPh>
    <phoneticPr fontId="16"/>
  </si>
  <si>
    <t>期間合計（ヶ月）</t>
    <rPh sb="0" eb="2">
      <t>キカン</t>
    </rPh>
    <rPh sb="2" eb="4">
      <t>ゴウケイ</t>
    </rPh>
    <rPh sb="6" eb="7">
      <t>ゲツ</t>
    </rPh>
    <phoneticPr fontId="13"/>
  </si>
  <si>
    <t>黄色セル部分：自由に列が追加できます</t>
    <rPh sb="0" eb="2">
      <t>キイロ</t>
    </rPh>
    <rPh sb="4" eb="6">
      <t>ブブン</t>
    </rPh>
    <rPh sb="7" eb="9">
      <t>ジユウ</t>
    </rPh>
    <rPh sb="10" eb="11">
      <t>レツ</t>
    </rPh>
    <rPh sb="12" eb="14">
      <t>ツイカ</t>
    </rPh>
    <phoneticPr fontId="13"/>
  </si>
  <si>
    <t>出口部感染</t>
    <rPh sb="0" eb="2">
      <t>デグチ</t>
    </rPh>
    <rPh sb="2" eb="3">
      <t>ブ</t>
    </rPh>
    <rPh sb="3" eb="5">
      <t>カンセン</t>
    </rPh>
    <phoneticPr fontId="13"/>
  </si>
  <si>
    <t>出口部感染回数</t>
    <rPh sb="0" eb="2">
      <t>デグチ</t>
    </rPh>
    <rPh sb="2" eb="3">
      <t>ブ</t>
    </rPh>
    <rPh sb="3" eb="5">
      <t>カンセン</t>
    </rPh>
    <rPh sb="5" eb="7">
      <t>カイスウ</t>
    </rPh>
    <phoneticPr fontId="13"/>
  </si>
  <si>
    <t>感染発症年数</t>
    <rPh sb="0" eb="2">
      <t>カンセン</t>
    </rPh>
    <rPh sb="2" eb="4">
      <t>ハッショウ</t>
    </rPh>
    <rPh sb="4" eb="6">
      <t>ネンスウ</t>
    </rPh>
    <phoneticPr fontId="13"/>
  </si>
  <si>
    <t>感染発症月数</t>
    <rPh sb="0" eb="2">
      <t>カンセン</t>
    </rPh>
    <rPh sb="2" eb="4">
      <t>ハッショウ</t>
    </rPh>
    <rPh sb="4" eb="6">
      <t>ツキスウ</t>
    </rPh>
    <phoneticPr fontId="13"/>
  </si>
  <si>
    <t>起因菌若しくはメモ</t>
    <rPh sb="0" eb="1">
      <t>オ</t>
    </rPh>
    <rPh sb="1" eb="2">
      <t>イン</t>
    </rPh>
    <rPh sb="2" eb="3">
      <t>キン</t>
    </rPh>
    <rPh sb="3" eb="4">
      <t>モ</t>
    </rPh>
    <phoneticPr fontId="13"/>
  </si>
  <si>
    <t>デバイス使用</t>
    <rPh sb="4" eb="6">
      <t>シヨウ</t>
    </rPh>
    <phoneticPr fontId="16"/>
  </si>
  <si>
    <t>腹膜炎発症回数</t>
    <rPh sb="0" eb="2">
      <t>フクマク</t>
    </rPh>
    <rPh sb="2" eb="3">
      <t>エン</t>
    </rPh>
    <rPh sb="3" eb="5">
      <t>ハッショウ</t>
    </rPh>
    <rPh sb="5" eb="7">
      <t>カイスウ</t>
    </rPh>
    <phoneticPr fontId="13"/>
  </si>
  <si>
    <t>ESI回数</t>
    <rPh sb="3" eb="5">
      <t>カイスウ</t>
    </rPh>
    <phoneticPr fontId="13"/>
  </si>
  <si>
    <t>総回数</t>
    <rPh sb="0" eb="1">
      <t>ソウ</t>
    </rPh>
    <rPh sb="1" eb="3">
      <t>カイスウ</t>
    </rPh>
    <phoneticPr fontId="13"/>
  </si>
  <si>
    <t>年齢</t>
    <rPh sb="0" eb="2">
      <t>ネンレイ</t>
    </rPh>
    <phoneticPr fontId="16"/>
  </si>
  <si>
    <t>併用=1</t>
    <rPh sb="0" eb="2">
      <t>ヘイヨウ</t>
    </rPh>
    <phoneticPr fontId="13"/>
  </si>
  <si>
    <t>併用療法</t>
    <rPh sb="0" eb="2">
      <t>ヘイヨウ</t>
    </rPh>
    <rPh sb="2" eb="4">
      <t>リョウホウ</t>
    </rPh>
    <phoneticPr fontId="16"/>
  </si>
  <si>
    <t>内因性/外因性</t>
    <rPh sb="0" eb="2">
      <t>ナイイン</t>
    </rPh>
    <rPh sb="2" eb="3">
      <t>セイ</t>
    </rPh>
    <rPh sb="4" eb="7">
      <t>ガイインセイ</t>
    </rPh>
    <phoneticPr fontId="13"/>
  </si>
  <si>
    <t>平均（歳）</t>
    <rPh sb="0" eb="2">
      <t>ヘイキン</t>
    </rPh>
    <rPh sb="3" eb="4">
      <t>トシ</t>
    </rPh>
    <phoneticPr fontId="13"/>
  </si>
  <si>
    <t>4回目</t>
    <rPh sb="1" eb="3">
      <t>カイメ</t>
    </rPh>
    <phoneticPr fontId="13"/>
  </si>
  <si>
    <t>5回目</t>
    <rPh sb="1" eb="3">
      <t>カイメ</t>
    </rPh>
    <phoneticPr fontId="13"/>
  </si>
  <si>
    <t>原疾患</t>
    <rPh sb="0" eb="1">
      <t>ゲン</t>
    </rPh>
    <rPh sb="1" eb="3">
      <t>シッカン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</si>
</sst>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"/>
    <numFmt numFmtId="177" formatCode="0.0%"/>
    <numFmt numFmtId="178" formatCode="#,##0_);[Red]\(#,##0\)"/>
    <numFmt numFmtId="179" formatCode="yyyy/mm"/>
    <numFmt numFmtId="180" formatCode="0.0_);[Red]\(0.0\)"/>
    <numFmt numFmtId="181" formatCode="yyyy/m/d;@"/>
    <numFmt numFmtId="182" formatCode="0_ "/>
    <numFmt numFmtId="183" formatCode="0.000"/>
  </numFmts>
  <fonts count="33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Arial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rgb="FFFF0000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rgb="FFFF000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4"/>
      <color theme="1"/>
      <name val="メイリオ"/>
      <family val="3"/>
      <charset val="128"/>
    </font>
    <font>
      <sz val="14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A83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FF99"/>
        <bgColor theme="4" tint="0.79998168889431442"/>
      </patternFill>
    </fill>
    <fill>
      <patternFill patternType="solid">
        <fgColor theme="6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48">
    <xf numFmtId="0" fontId="0" fillId="0" borderId="0"/>
    <xf numFmtId="9" fontId="9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76">
    <xf numFmtId="0" fontId="0" fillId="0" borderId="0" xfId="0"/>
    <xf numFmtId="178" fontId="14" fillId="2" borderId="0" xfId="37" applyNumberFormat="1" applyFont="1" applyFill="1" applyBorder="1">
      <alignment vertical="center"/>
    </xf>
    <xf numFmtId="0" fontId="2" fillId="2" borderId="0" xfId="37" applyFont="1" applyFill="1" applyBorder="1">
      <alignment vertical="center"/>
    </xf>
    <xf numFmtId="0" fontId="2" fillId="2" borderId="0" xfId="37" applyFont="1" applyFill="1">
      <alignment vertical="center"/>
    </xf>
    <xf numFmtId="14" fontId="19" fillId="2" borderId="0" xfId="41" applyNumberFormat="1" applyFont="1" applyFill="1" applyAlignment="1">
      <alignment horizontal="center" vertical="center"/>
    </xf>
    <xf numFmtId="0" fontId="19" fillId="2" borderId="0" xfId="41" applyNumberFormat="1" applyFont="1" applyFill="1" applyAlignment="1">
      <alignment horizontal="center" vertical="center"/>
    </xf>
    <xf numFmtId="0" fontId="19" fillId="2" borderId="0" xfId="41" applyFont="1" applyFill="1" applyAlignment="1">
      <alignment horizontal="center" vertical="center"/>
    </xf>
    <xf numFmtId="0" fontId="21" fillId="2" borderId="0" xfId="41" applyNumberFormat="1" applyFont="1" applyFill="1" applyAlignment="1">
      <alignment horizontal="center" vertical="center"/>
    </xf>
    <xf numFmtId="0" fontId="21" fillId="2" borderId="0" xfId="41" applyFont="1" applyFill="1" applyAlignment="1">
      <alignment horizontal="center" vertical="center"/>
    </xf>
    <xf numFmtId="0" fontId="20" fillId="2" borderId="0" xfId="37" applyFont="1" applyFill="1" applyBorder="1" applyAlignment="1">
      <alignment horizontal="center" vertical="center"/>
    </xf>
    <xf numFmtId="0" fontId="20" fillId="2" borderId="0" xfId="11" applyFont="1" applyFill="1" applyBorder="1" applyAlignment="1">
      <alignment horizontal="center" vertical="center" wrapText="1"/>
    </xf>
    <xf numFmtId="0" fontId="22" fillId="2" borderId="0" xfId="37" applyFont="1" applyFill="1" applyBorder="1">
      <alignment vertical="center"/>
    </xf>
    <xf numFmtId="0" fontId="20" fillId="2" borderId="0" xfId="0" applyFont="1" applyFill="1" applyBorder="1" applyAlignment="1">
      <alignment vertical="center"/>
    </xf>
    <xf numFmtId="0" fontId="22" fillId="2" borderId="0" xfId="37" applyFont="1" applyFill="1">
      <alignment vertical="center"/>
    </xf>
    <xf numFmtId="0" fontId="18" fillId="2" borderId="0" xfId="0" applyFont="1" applyFill="1" applyAlignment="1">
      <alignment vertical="center"/>
    </xf>
    <xf numFmtId="0" fontId="2" fillId="2" borderId="0" xfId="37" applyFont="1" applyFill="1" applyAlignment="1">
      <alignment horizontal="center" vertical="center"/>
    </xf>
    <xf numFmtId="178" fontId="14" fillId="2" borderId="0" xfId="37" applyNumberFormat="1" applyFont="1" applyFill="1" applyBorder="1" applyAlignment="1">
      <alignment horizontal="center" vertical="center"/>
    </xf>
    <xf numFmtId="0" fontId="21" fillId="2" borderId="0" xfId="41" applyFont="1" applyFill="1" applyAlignment="1">
      <alignment horizontal="center" vertical="top"/>
    </xf>
    <xf numFmtId="0" fontId="19" fillId="2" borderId="0" xfId="41" applyFont="1" applyFill="1" applyAlignment="1">
      <alignment horizontal="center" vertical="top"/>
    </xf>
    <xf numFmtId="0" fontId="23" fillId="2" borderId="0" xfId="11" applyFont="1" applyFill="1" applyBorder="1" applyAlignment="1">
      <alignment horizontal="center" vertical="center" wrapText="1"/>
    </xf>
    <xf numFmtId="178" fontId="23" fillId="2" borderId="0" xfId="11" applyNumberFormat="1" applyFont="1" applyFill="1" applyBorder="1" applyAlignment="1">
      <alignment horizontal="center" vertical="center" wrapText="1"/>
    </xf>
    <xf numFmtId="177" fontId="23" fillId="2" borderId="0" xfId="38" applyNumberFormat="1" applyFont="1" applyFill="1" applyBorder="1" applyAlignment="1">
      <alignment horizontal="center" vertical="center" wrapText="1"/>
    </xf>
    <xf numFmtId="14" fontId="23" fillId="2" borderId="0" xfId="11" applyNumberFormat="1" applyFont="1" applyFill="1" applyBorder="1" applyAlignment="1">
      <alignment horizontal="center" vertical="center" wrapText="1"/>
    </xf>
    <xf numFmtId="0" fontId="23" fillId="2" borderId="0" xfId="11" applyNumberFormat="1" applyFont="1" applyFill="1" applyBorder="1" applyAlignment="1">
      <alignment horizontal="center" vertical="center" wrapText="1"/>
    </xf>
    <xf numFmtId="0" fontId="23" fillId="2" borderId="0" xfId="43" applyNumberFormat="1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/>
    </xf>
    <xf numFmtId="177" fontId="23" fillId="2" borderId="0" xfId="38" applyNumberFormat="1" applyFont="1" applyFill="1" applyBorder="1">
      <alignment vertical="center"/>
    </xf>
    <xf numFmtId="0" fontId="23" fillId="2" borderId="0" xfId="37" applyFont="1" applyFill="1" applyBorder="1">
      <alignment vertical="center"/>
    </xf>
    <xf numFmtId="0" fontId="23" fillId="2" borderId="0" xfId="37" applyFont="1" applyFill="1">
      <alignment vertical="center"/>
    </xf>
    <xf numFmtId="1" fontId="23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178" fontId="23" fillId="2" borderId="1" xfId="11" applyNumberFormat="1" applyFont="1" applyFill="1" applyBorder="1" applyAlignment="1">
      <alignment horizontal="center" vertical="center" wrapText="1"/>
    </xf>
    <xf numFmtId="1" fontId="23" fillId="2" borderId="1" xfId="0" applyNumberFormat="1" applyFont="1" applyFill="1" applyBorder="1" applyAlignment="1">
      <alignment horizontal="center" vertical="center" wrapText="1"/>
    </xf>
    <xf numFmtId="1" fontId="24" fillId="2" borderId="1" xfId="0" applyNumberFormat="1" applyFont="1" applyFill="1" applyBorder="1" applyAlignment="1">
      <alignment horizontal="center" vertical="center"/>
    </xf>
    <xf numFmtId="0" fontId="24" fillId="2" borderId="1" xfId="11" applyFont="1" applyFill="1" applyBorder="1" applyAlignment="1">
      <alignment horizontal="center" vertical="center"/>
    </xf>
    <xf numFmtId="0" fontId="23" fillId="2" borderId="0" xfId="37" applyFont="1" applyFill="1" applyBorder="1" applyAlignment="1">
      <alignment horizontal="center" vertical="center"/>
    </xf>
    <xf numFmtId="1" fontId="23" fillId="2" borderId="7" xfId="0" applyNumberFormat="1" applyFont="1" applyFill="1" applyBorder="1" applyAlignment="1">
      <alignment horizontal="center" vertical="center" wrapText="1"/>
    </xf>
    <xf numFmtId="177" fontId="25" fillId="2" borderId="0" xfId="38" applyNumberFormat="1" applyFont="1" applyFill="1" applyBorder="1">
      <alignment vertical="center"/>
    </xf>
    <xf numFmtId="0" fontId="24" fillId="2" borderId="0" xfId="11" applyFont="1" applyFill="1" applyBorder="1" applyAlignment="1">
      <alignment horizontal="center" vertical="center"/>
    </xf>
    <xf numFmtId="0" fontId="24" fillId="2" borderId="0" xfId="11" applyNumberFormat="1" applyFont="1" applyFill="1" applyBorder="1" applyAlignment="1">
      <alignment horizontal="center" vertical="center"/>
    </xf>
    <xf numFmtId="1" fontId="24" fillId="2" borderId="0" xfId="0" applyNumberFormat="1" applyFont="1" applyFill="1" applyBorder="1" applyAlignment="1">
      <alignment horizontal="center" vertical="center"/>
    </xf>
    <xf numFmtId="177" fontId="24" fillId="2" borderId="0" xfId="11" applyNumberFormat="1" applyFont="1" applyFill="1" applyBorder="1" applyAlignment="1">
      <alignment horizontal="center" vertical="center"/>
    </xf>
    <xf numFmtId="0" fontId="23" fillId="2" borderId="0" xfId="41" applyNumberFormat="1" applyFont="1" applyFill="1" applyBorder="1" applyAlignment="1">
      <alignment horizontal="center" vertical="center"/>
    </xf>
    <xf numFmtId="177" fontId="23" fillId="2" borderId="15" xfId="38" applyNumberFormat="1" applyFont="1" applyFill="1" applyBorder="1">
      <alignment vertical="center"/>
    </xf>
    <xf numFmtId="1" fontId="23" fillId="2" borderId="0" xfId="0" applyNumberFormat="1" applyFont="1" applyFill="1" applyBorder="1" applyAlignment="1">
      <alignment horizontal="center" vertical="center"/>
    </xf>
    <xf numFmtId="0" fontId="23" fillId="2" borderId="0" xfId="11" applyFont="1" applyFill="1" applyBorder="1" applyAlignment="1">
      <alignment horizontal="center" vertical="center"/>
    </xf>
    <xf numFmtId="177" fontId="23" fillId="2" borderId="0" xfId="11" applyNumberFormat="1" applyFont="1" applyFill="1" applyBorder="1" applyAlignment="1">
      <alignment horizontal="center" vertical="center"/>
    </xf>
    <xf numFmtId="1" fontId="23" fillId="2" borderId="13" xfId="0" applyNumberFormat="1" applyFont="1" applyFill="1" applyBorder="1" applyAlignment="1">
      <alignment horizontal="center" vertical="center" wrapText="1"/>
    </xf>
    <xf numFmtId="177" fontId="23" fillId="2" borderId="0" xfId="11" applyNumberFormat="1" applyFont="1" applyFill="1" applyBorder="1" applyAlignment="1">
      <alignment horizontal="center" vertical="center" wrapText="1"/>
    </xf>
    <xf numFmtId="0" fontId="23" fillId="2" borderId="0" xfId="37" applyFont="1" applyFill="1" applyBorder="1" applyAlignment="1">
      <alignment horizontal="center" vertical="center" wrapText="1"/>
    </xf>
    <xf numFmtId="0" fontId="23" fillId="2" borderId="0" xfId="37" applyFont="1" applyFill="1" applyAlignment="1">
      <alignment horizontal="center" vertical="center"/>
    </xf>
    <xf numFmtId="14" fontId="23" fillId="2" borderId="0" xfId="11" applyNumberFormat="1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/>
    </xf>
    <xf numFmtId="0" fontId="23" fillId="2" borderId="0" xfId="0" applyFont="1" applyFill="1" applyBorder="1" applyAlignment="1"/>
    <xf numFmtId="14" fontId="23" fillId="2" borderId="0" xfId="41" applyNumberFormat="1" applyFont="1" applyFill="1" applyAlignment="1">
      <alignment horizontal="center" vertical="center"/>
    </xf>
    <xf numFmtId="0" fontId="23" fillId="2" borderId="0" xfId="41" applyNumberFormat="1" applyFont="1" applyFill="1" applyAlignment="1">
      <alignment horizontal="center" vertical="center"/>
    </xf>
    <xf numFmtId="0" fontId="23" fillId="2" borderId="0" xfId="41" applyFont="1" applyFill="1" applyAlignment="1">
      <alignment horizontal="center" vertical="center"/>
    </xf>
    <xf numFmtId="0" fontId="23" fillId="2" borderId="0" xfId="41" applyFont="1" applyFill="1" applyAlignment="1">
      <alignment horizontal="center" vertical="top"/>
    </xf>
    <xf numFmtId="0" fontId="23" fillId="2" borderId="0" xfId="0" applyFont="1" applyFill="1" applyAlignment="1">
      <alignment vertical="center"/>
    </xf>
    <xf numFmtId="0" fontId="24" fillId="3" borderId="1" xfId="11" applyFont="1" applyFill="1" applyBorder="1" applyAlignment="1">
      <alignment horizontal="center" vertical="center"/>
    </xf>
    <xf numFmtId="0" fontId="25" fillId="2" borderId="0" xfId="11" applyFont="1" applyFill="1" applyBorder="1" applyAlignment="1">
      <alignment horizontal="center" vertical="center" wrapText="1"/>
    </xf>
    <xf numFmtId="178" fontId="25" fillId="2" borderId="0" xfId="11" applyNumberFormat="1" applyFont="1" applyFill="1" applyBorder="1" applyAlignment="1">
      <alignment horizontal="center" vertical="center" wrapText="1"/>
    </xf>
    <xf numFmtId="14" fontId="25" fillId="2" borderId="0" xfId="11" applyNumberFormat="1" applyFont="1" applyFill="1" applyBorder="1" applyAlignment="1">
      <alignment horizontal="center" vertical="center" wrapText="1"/>
    </xf>
    <xf numFmtId="0" fontId="25" fillId="2" borderId="0" xfId="11" applyNumberFormat="1" applyFont="1" applyFill="1" applyBorder="1" applyAlignment="1">
      <alignment horizontal="center" vertical="center" wrapText="1"/>
    </xf>
    <xf numFmtId="0" fontId="27" fillId="2" borderId="0" xfId="11" applyFont="1" applyFill="1" applyBorder="1" applyAlignment="1">
      <alignment horizontal="center" vertical="center" wrapText="1"/>
    </xf>
    <xf numFmtId="0" fontId="23" fillId="3" borderId="1" xfId="11" applyNumberFormat="1" applyFont="1" applyFill="1" applyBorder="1" applyAlignment="1">
      <alignment horizontal="center" vertical="center" wrapText="1"/>
    </xf>
    <xf numFmtId="0" fontId="23" fillId="3" borderId="1" xfId="41" applyNumberFormat="1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 wrapText="1"/>
    </xf>
    <xf numFmtId="0" fontId="23" fillId="2" borderId="11" xfId="37" applyFont="1" applyFill="1" applyBorder="1" applyAlignment="1">
      <alignment horizontal="right" vertical="center"/>
    </xf>
    <xf numFmtId="0" fontId="23" fillId="2" borderId="12" xfId="37" applyFont="1" applyFill="1" applyBorder="1" applyAlignment="1">
      <alignment horizontal="right" vertical="center"/>
    </xf>
    <xf numFmtId="0" fontId="22" fillId="2" borderId="0" xfId="37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left" vertical="center"/>
    </xf>
    <xf numFmtId="0" fontId="23" fillId="2" borderId="1" xfId="0" applyFont="1" applyFill="1" applyBorder="1" applyAlignment="1">
      <alignment horizontal="left" vertical="center"/>
    </xf>
    <xf numFmtId="0" fontId="23" fillId="2" borderId="0" xfId="0" applyFont="1" applyFill="1" applyBorder="1" applyAlignment="1">
      <alignment horizontal="left" vertical="center"/>
    </xf>
    <xf numFmtId="0" fontId="23" fillId="2" borderId="0" xfId="0" applyFont="1" applyFill="1" applyBorder="1" applyAlignment="1">
      <alignment horizontal="left" vertical="center" wrapText="1"/>
    </xf>
    <xf numFmtId="0" fontId="23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23" fillId="2" borderId="4" xfId="0" applyFont="1" applyFill="1" applyBorder="1" applyAlignment="1">
      <alignment horizontal="center" vertical="center"/>
    </xf>
    <xf numFmtId="176" fontId="23" fillId="2" borderId="10" xfId="0" applyNumberFormat="1" applyFont="1" applyFill="1" applyBorder="1" applyAlignment="1">
      <alignment horizontal="center" vertical="center"/>
    </xf>
    <xf numFmtId="182" fontId="23" fillId="2" borderId="10" xfId="11" applyNumberFormat="1" applyFont="1" applyFill="1" applyBorder="1" applyAlignment="1">
      <alignment horizontal="center" vertical="center"/>
    </xf>
    <xf numFmtId="1" fontId="23" fillId="2" borderId="4" xfId="0" applyNumberFormat="1" applyFont="1" applyFill="1" applyBorder="1" applyAlignment="1">
      <alignment horizontal="center" vertical="center"/>
    </xf>
    <xf numFmtId="177" fontId="23" fillId="2" borderId="4" xfId="38" applyNumberFormat="1" applyFont="1" applyFill="1" applyBorder="1" applyAlignment="1">
      <alignment horizontal="center" vertical="center"/>
    </xf>
    <xf numFmtId="0" fontId="23" fillId="3" borderId="16" xfId="37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left" vertical="center"/>
    </xf>
    <xf numFmtId="0" fontId="23" fillId="2" borderId="12" xfId="0" applyFont="1" applyFill="1" applyBorder="1" applyAlignment="1">
      <alignment horizontal="center" vertical="center"/>
    </xf>
    <xf numFmtId="176" fontId="23" fillId="2" borderId="16" xfId="0" applyNumberFormat="1" applyFont="1" applyFill="1" applyBorder="1" applyAlignment="1">
      <alignment horizontal="center" vertical="center" wrapText="1"/>
    </xf>
    <xf numFmtId="1" fontId="24" fillId="2" borderId="16" xfId="0" applyNumberFormat="1" applyFont="1" applyFill="1" applyBorder="1" applyAlignment="1">
      <alignment horizontal="center" vertical="center"/>
    </xf>
    <xf numFmtId="1" fontId="23" fillId="2" borderId="16" xfId="0" applyNumberFormat="1" applyFont="1" applyFill="1" applyBorder="1" applyAlignment="1">
      <alignment horizontal="center" vertical="center" wrapText="1"/>
    </xf>
    <xf numFmtId="1" fontId="23" fillId="2" borderId="16" xfId="0" applyNumberFormat="1" applyFont="1" applyFill="1" applyBorder="1" applyAlignment="1">
      <alignment horizontal="center" vertical="center"/>
    </xf>
    <xf numFmtId="0" fontId="23" fillId="3" borderId="16" xfId="37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left" vertical="center"/>
    </xf>
    <xf numFmtId="0" fontId="23" fillId="3" borderId="16" xfId="0" applyFont="1" applyFill="1" applyBorder="1" applyAlignment="1">
      <alignment horizontal="center" vertical="center" wrapText="1"/>
    </xf>
    <xf numFmtId="0" fontId="26" fillId="3" borderId="16" xfId="37" applyFont="1" applyFill="1" applyBorder="1" applyAlignment="1">
      <alignment horizontal="center" vertical="center" wrapText="1"/>
    </xf>
    <xf numFmtId="14" fontId="23" fillId="3" borderId="16" xfId="41" applyNumberFormat="1" applyFont="1" applyFill="1" applyBorder="1" applyAlignment="1">
      <alignment horizontal="center" vertical="center"/>
    </xf>
    <xf numFmtId="0" fontId="23" fillId="3" borderId="16" xfId="41" applyNumberFormat="1" applyFont="1" applyFill="1" applyBorder="1" applyAlignment="1">
      <alignment horizontal="center" vertical="center"/>
    </xf>
    <xf numFmtId="0" fontId="23" fillId="3" borderId="16" xfId="41" applyFont="1" applyFill="1" applyBorder="1" applyAlignment="1">
      <alignment horizontal="center" vertical="center"/>
    </xf>
    <xf numFmtId="0" fontId="23" fillId="2" borderId="16" xfId="0" applyFont="1" applyFill="1" applyBorder="1" applyAlignment="1">
      <alignment horizontal="center" vertical="center"/>
    </xf>
    <xf numFmtId="178" fontId="14" fillId="2" borderId="0" xfId="37" applyNumberFormat="1" applyFont="1" applyFill="1" applyBorder="1" applyAlignment="1">
      <alignment horizontal="right" vertical="center"/>
    </xf>
    <xf numFmtId="0" fontId="14" fillId="2" borderId="0" xfId="37" applyFont="1" applyFill="1" applyBorder="1" applyAlignment="1">
      <alignment horizontal="left" vertical="center"/>
    </xf>
    <xf numFmtId="181" fontId="17" fillId="2" borderId="17" xfId="37" applyNumberFormat="1" applyFont="1" applyFill="1" applyBorder="1" applyAlignment="1">
      <alignment horizontal="center" vertical="center"/>
    </xf>
    <xf numFmtId="0" fontId="23" fillId="2" borderId="16" xfId="0" applyFont="1" applyFill="1" applyBorder="1" applyAlignment="1">
      <alignment vertical="center"/>
    </xf>
    <xf numFmtId="14" fontId="23" fillId="2" borderId="16" xfId="44" applyNumberFormat="1" applyFont="1" applyFill="1" applyBorder="1" applyAlignment="1">
      <alignment horizontal="center" vertical="center"/>
    </xf>
    <xf numFmtId="179" fontId="23" fillId="2" borderId="16" xfId="44" applyNumberFormat="1" applyFont="1" applyFill="1" applyBorder="1" applyAlignment="1">
      <alignment horizontal="center" vertical="center"/>
    </xf>
    <xf numFmtId="0" fontId="23" fillId="2" borderId="16" xfId="41" applyNumberFormat="1" applyFont="1" applyFill="1" applyBorder="1" applyAlignment="1">
      <alignment horizontal="center"/>
    </xf>
    <xf numFmtId="0" fontId="23" fillId="2" borderId="16" xfId="44" applyNumberFormat="1" applyFont="1" applyFill="1" applyBorder="1" applyAlignment="1">
      <alignment horizontal="center" vertical="center"/>
    </xf>
    <xf numFmtId="0" fontId="23" fillId="2" borderId="18" xfId="11" applyFont="1" applyFill="1" applyBorder="1" applyAlignment="1">
      <alignment horizontal="center" vertical="center"/>
    </xf>
    <xf numFmtId="178" fontId="14" fillId="2" borderId="17" xfId="37" applyNumberFormat="1" applyFont="1" applyFill="1" applyBorder="1" applyAlignment="1">
      <alignment horizontal="center" vertical="center"/>
    </xf>
    <xf numFmtId="0" fontId="23" fillId="4" borderId="20" xfId="41" applyFont="1" applyFill="1" applyBorder="1" applyAlignment="1">
      <alignment horizontal="center" vertical="center" wrapText="1"/>
    </xf>
    <xf numFmtId="180" fontId="23" fillId="2" borderId="20" xfId="41" applyNumberFormat="1" applyFont="1" applyFill="1" applyBorder="1" applyAlignment="1">
      <alignment horizontal="center" vertical="center"/>
    </xf>
    <xf numFmtId="179" fontId="23" fillId="2" borderId="23" xfId="44" applyNumberFormat="1" applyFont="1" applyFill="1" applyBorder="1" applyAlignment="1">
      <alignment horizontal="center" vertical="center"/>
    </xf>
    <xf numFmtId="180" fontId="23" fillId="2" borderId="24" xfId="41" applyNumberFormat="1" applyFont="1" applyFill="1" applyBorder="1" applyAlignment="1">
      <alignment horizontal="center" vertical="top"/>
    </xf>
    <xf numFmtId="179" fontId="23" fillId="2" borderId="25" xfId="44" applyNumberFormat="1" applyFont="1" applyFill="1" applyBorder="1" applyAlignment="1">
      <alignment horizontal="center" vertical="center"/>
    </xf>
    <xf numFmtId="180" fontId="23" fillId="2" borderId="26" xfId="41" applyNumberFormat="1" applyFont="1" applyFill="1" applyBorder="1" applyAlignment="1">
      <alignment horizontal="center" vertical="top"/>
    </xf>
    <xf numFmtId="0" fontId="23" fillId="2" borderId="5" xfId="11" applyFont="1" applyFill="1" applyBorder="1" applyAlignment="1">
      <alignment horizontal="center" vertical="center" wrapText="1"/>
    </xf>
    <xf numFmtId="178" fontId="23" fillId="2" borderId="28" xfId="11" applyNumberFormat="1" applyFont="1" applyFill="1" applyBorder="1" applyAlignment="1">
      <alignment horizontal="center" vertical="top" wrapText="1"/>
    </xf>
    <xf numFmtId="0" fontId="23" fillId="0" borderId="0" xfId="45" applyFont="1" applyAlignment="1" applyProtection="1">
      <alignment horizontal="right" vertical="center"/>
      <protection locked="0"/>
    </xf>
    <xf numFmtId="0" fontId="23" fillId="0" borderId="0" xfId="45" applyFont="1" applyAlignment="1" applyProtection="1">
      <alignment horizontal="center" vertical="center"/>
      <protection locked="0"/>
    </xf>
    <xf numFmtId="0" fontId="23" fillId="2" borderId="0" xfId="45" applyFont="1" applyFill="1" applyAlignment="1" applyProtection="1">
      <alignment horizontal="center" vertical="center"/>
      <protection locked="0"/>
    </xf>
    <xf numFmtId="0" fontId="23" fillId="0" borderId="1" xfId="45" applyFont="1" applyBorder="1" applyAlignment="1" applyProtection="1">
      <alignment horizontal="center" vertical="center"/>
      <protection locked="0"/>
    </xf>
    <xf numFmtId="0" fontId="23" fillId="0" borderId="33" xfId="45" applyFont="1" applyBorder="1" applyAlignment="1" applyProtection="1">
      <alignment horizontal="center" vertical="center"/>
      <protection locked="0"/>
    </xf>
    <xf numFmtId="0" fontId="23" fillId="0" borderId="2" xfId="45" applyFont="1" applyBorder="1" applyAlignment="1" applyProtection="1">
      <alignment horizontal="center" vertical="center"/>
      <protection locked="0"/>
    </xf>
    <xf numFmtId="0" fontId="23" fillId="0" borderId="34" xfId="45" applyFont="1" applyBorder="1" applyAlignment="1" applyProtection="1">
      <alignment horizontal="center" vertical="center"/>
      <protection locked="0"/>
    </xf>
    <xf numFmtId="0" fontId="23" fillId="2" borderId="4" xfId="37" quotePrefix="1" applyFont="1" applyFill="1" applyBorder="1" applyAlignment="1">
      <alignment horizontal="center" vertical="center"/>
    </xf>
    <xf numFmtId="0" fontId="24" fillId="5" borderId="27" xfId="11" applyFont="1" applyFill="1" applyBorder="1" applyAlignment="1">
      <alignment horizontal="center" vertical="top"/>
    </xf>
    <xf numFmtId="0" fontId="23" fillId="5" borderId="21" xfId="41" applyFont="1" applyFill="1" applyBorder="1" applyAlignment="1">
      <alignment horizontal="center" vertical="center"/>
    </xf>
    <xf numFmtId="0" fontId="23" fillId="6" borderId="22" xfId="41" applyFont="1" applyFill="1" applyBorder="1" applyAlignment="1">
      <alignment horizontal="center" vertical="top" wrapText="1"/>
    </xf>
    <xf numFmtId="0" fontId="24" fillId="2" borderId="5" xfId="1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7" borderId="0" xfId="37" applyFont="1" applyFill="1">
      <alignment vertical="center"/>
    </xf>
    <xf numFmtId="178" fontId="23" fillId="7" borderId="0" xfId="11" applyNumberFormat="1" applyFont="1" applyFill="1" applyBorder="1" applyAlignment="1">
      <alignment horizontal="center" vertical="center" wrapText="1"/>
    </xf>
    <xf numFmtId="0" fontId="23" fillId="7" borderId="0" xfId="11" applyFont="1" applyFill="1" applyBorder="1" applyAlignment="1">
      <alignment horizontal="left" vertical="center"/>
    </xf>
    <xf numFmtId="181" fontId="23" fillId="2" borderId="1" xfId="45" applyNumberFormat="1" applyFont="1" applyFill="1" applyBorder="1" applyAlignment="1" applyProtection="1">
      <alignment horizontal="center" vertical="center"/>
      <protection locked="0"/>
    </xf>
    <xf numFmtId="0" fontId="23" fillId="2" borderId="1" xfId="45" applyFont="1" applyFill="1" applyBorder="1" applyAlignment="1" applyProtection="1">
      <alignment horizontal="center" vertical="center"/>
      <protection locked="0"/>
    </xf>
    <xf numFmtId="0" fontId="23" fillId="2" borderId="0" xfId="45" applyFont="1" applyFill="1" applyBorder="1" applyAlignment="1" applyProtection="1">
      <alignment horizontal="center" vertical="center"/>
      <protection locked="0"/>
    </xf>
    <xf numFmtId="181" fontId="23" fillId="2" borderId="0" xfId="45" applyNumberFormat="1" applyFont="1" applyFill="1" applyBorder="1" applyAlignment="1" applyProtection="1">
      <alignment horizontal="center" vertical="center"/>
      <protection locked="0"/>
    </xf>
    <xf numFmtId="0" fontId="23" fillId="2" borderId="0" xfId="45" applyFont="1" applyFill="1" applyBorder="1" applyAlignment="1" applyProtection="1">
      <alignment horizontal="center" vertical="center"/>
    </xf>
    <xf numFmtId="0" fontId="23" fillId="2" borderId="0" xfId="45" applyFont="1" applyFill="1" applyBorder="1" applyAlignment="1" applyProtection="1">
      <alignment horizontal="right" vertical="center"/>
      <protection locked="0"/>
    </xf>
    <xf numFmtId="0" fontId="23" fillId="2" borderId="0" xfId="45" applyFont="1" applyFill="1" applyBorder="1" applyAlignment="1" applyProtection="1">
      <alignment horizontal="left"/>
      <protection locked="0"/>
    </xf>
    <xf numFmtId="0" fontId="23" fillId="0" borderId="0" xfId="45" applyFont="1" applyAlignment="1" applyProtection="1">
      <alignment horizontal="left"/>
      <protection locked="0"/>
    </xf>
    <xf numFmtId="0" fontId="31" fillId="2" borderId="0" xfId="45" applyFont="1" applyFill="1" applyBorder="1" applyAlignment="1" applyProtection="1">
      <alignment horizontal="center" vertical="center"/>
      <protection locked="0"/>
    </xf>
    <xf numFmtId="0" fontId="23" fillId="8" borderId="1" xfId="45" applyFont="1" applyFill="1" applyBorder="1" applyAlignment="1" applyProtection="1">
      <alignment horizontal="center" vertical="center"/>
      <protection locked="0"/>
    </xf>
    <xf numFmtId="0" fontId="23" fillId="8" borderId="0" xfId="45" applyFont="1" applyFill="1" applyBorder="1" applyAlignment="1" applyProtection="1">
      <alignment horizontal="center" vertical="center" wrapText="1"/>
      <protection locked="0"/>
    </xf>
    <xf numFmtId="0" fontId="29" fillId="2" borderId="0" xfId="37" applyFont="1" applyFill="1" applyAlignment="1">
      <alignment horizontal="center" vertical="center"/>
    </xf>
    <xf numFmtId="0" fontId="29" fillId="2" borderId="35" xfId="45" applyFont="1" applyFill="1" applyBorder="1" applyAlignment="1" applyProtection="1">
      <alignment horizontal="center" vertical="center"/>
      <protection locked="0"/>
    </xf>
    <xf numFmtId="0" fontId="29" fillId="2" borderId="0" xfId="0" applyFont="1" applyFill="1" applyBorder="1" applyAlignment="1">
      <alignment horizontal="center" vertical="center"/>
    </xf>
    <xf numFmtId="0" fontId="23" fillId="3" borderId="16" xfId="37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178" fontId="23" fillId="2" borderId="0" xfId="11" applyNumberFormat="1" applyFont="1" applyFill="1" applyBorder="1" applyAlignment="1">
      <alignment horizontal="left" vertical="top" wrapText="1"/>
    </xf>
    <xf numFmtId="0" fontId="28" fillId="0" borderId="1" xfId="45" applyFont="1" applyBorder="1" applyAlignment="1" applyProtection="1">
      <alignment horizontal="center" vertical="center"/>
      <protection locked="0"/>
    </xf>
    <xf numFmtId="0" fontId="23" fillId="2" borderId="1" xfId="11" applyFont="1" applyFill="1" applyBorder="1" applyAlignment="1">
      <alignment horizontal="left" vertical="top"/>
    </xf>
    <xf numFmtId="178" fontId="23" fillId="2" borderId="1" xfId="11" applyNumberFormat="1" applyFont="1" applyFill="1" applyBorder="1" applyAlignment="1">
      <alignment horizontal="left" vertical="top" wrapText="1"/>
    </xf>
    <xf numFmtId="183" fontId="28" fillId="0" borderId="1" xfId="45" applyNumberFormat="1" applyFont="1" applyBorder="1" applyAlignment="1" applyProtection="1">
      <alignment horizontal="center" vertical="center"/>
      <protection locked="0"/>
    </xf>
    <xf numFmtId="176" fontId="28" fillId="2" borderId="1" xfId="45" applyNumberFormat="1" applyFont="1" applyFill="1" applyBorder="1" applyAlignment="1" applyProtection="1">
      <alignment horizontal="center" vertical="center"/>
      <protection locked="0"/>
    </xf>
    <xf numFmtId="0" fontId="23" fillId="9" borderId="36" xfId="41" applyFont="1" applyFill="1" applyBorder="1" applyAlignment="1">
      <alignment horizontal="center" vertical="top" wrapText="1"/>
    </xf>
    <xf numFmtId="180" fontId="23" fillId="2" borderId="20" xfId="41" applyNumberFormat="1" applyFont="1" applyFill="1" applyBorder="1" applyAlignment="1">
      <alignment horizontal="center" vertical="top"/>
    </xf>
    <xf numFmtId="0" fontId="23" fillId="8" borderId="33" xfId="45" applyFont="1" applyFill="1" applyBorder="1" applyAlignment="1" applyProtection="1">
      <alignment horizontal="center" vertical="center"/>
      <protection locked="0"/>
    </xf>
    <xf numFmtId="0" fontId="23" fillId="8" borderId="2" xfId="45" applyFont="1" applyFill="1" applyBorder="1" applyAlignment="1" applyProtection="1">
      <alignment horizontal="center" vertical="center"/>
      <protection locked="0"/>
    </xf>
    <xf numFmtId="181" fontId="23" fillId="2" borderId="33" xfId="45" applyNumberFormat="1" applyFont="1" applyFill="1" applyBorder="1" applyAlignment="1" applyProtection="1">
      <alignment horizontal="center" vertical="center"/>
      <protection locked="0"/>
    </xf>
    <xf numFmtId="181" fontId="23" fillId="2" borderId="2" xfId="45" applyNumberFormat="1" applyFont="1" applyFill="1" applyBorder="1" applyAlignment="1" applyProtection="1">
      <alignment horizontal="center" vertical="center"/>
      <protection locked="0"/>
    </xf>
    <xf numFmtId="0" fontId="23" fillId="2" borderId="33" xfId="45" applyFont="1" applyFill="1" applyBorder="1" applyAlignment="1" applyProtection="1">
      <alignment horizontal="center" vertical="center"/>
      <protection locked="0"/>
    </xf>
    <xf numFmtId="0" fontId="23" fillId="2" borderId="2" xfId="45" applyFont="1" applyFill="1" applyBorder="1" applyAlignment="1" applyProtection="1">
      <alignment horizontal="center" vertical="center"/>
      <protection locked="0"/>
    </xf>
    <xf numFmtId="181" fontId="23" fillId="2" borderId="34" xfId="45" applyNumberFormat="1" applyFont="1" applyFill="1" applyBorder="1" applyAlignment="1" applyProtection="1">
      <alignment horizontal="center" vertical="center"/>
      <protection locked="0"/>
    </xf>
    <xf numFmtId="181" fontId="23" fillId="2" borderId="9" xfId="45" applyNumberFormat="1" applyFont="1" applyFill="1" applyBorder="1" applyAlignment="1" applyProtection="1">
      <alignment horizontal="center" vertical="center"/>
      <protection locked="0"/>
    </xf>
    <xf numFmtId="181" fontId="23" fillId="2" borderId="3" xfId="45" applyNumberFormat="1" applyFont="1" applyFill="1" applyBorder="1" applyAlignment="1" applyProtection="1">
      <alignment horizontal="center" vertical="center"/>
      <protection locked="0"/>
    </xf>
    <xf numFmtId="0" fontId="23" fillId="8" borderId="5" xfId="45" applyFont="1" applyFill="1" applyBorder="1" applyAlignment="1" applyProtection="1">
      <alignment horizontal="center" vertical="center"/>
      <protection locked="0"/>
    </xf>
    <xf numFmtId="181" fontId="23" fillId="2" borderId="5" xfId="45" applyNumberFormat="1" applyFont="1" applyFill="1" applyBorder="1" applyAlignment="1" applyProtection="1">
      <alignment horizontal="center" vertical="center"/>
      <protection locked="0"/>
    </xf>
    <xf numFmtId="0" fontId="23" fillId="2" borderId="5" xfId="45" applyFont="1" applyFill="1" applyBorder="1" applyAlignment="1" applyProtection="1">
      <alignment horizontal="center" vertical="center"/>
      <protection locked="0"/>
    </xf>
    <xf numFmtId="0" fontId="23" fillId="0" borderId="5" xfId="45" applyFont="1" applyBorder="1" applyAlignment="1" applyProtection="1">
      <alignment horizontal="center" vertical="center"/>
      <protection locked="0"/>
    </xf>
    <xf numFmtId="0" fontId="23" fillId="0" borderId="38" xfId="45" applyFont="1" applyBorder="1" applyAlignment="1" applyProtection="1">
      <alignment horizontal="center" vertical="center"/>
      <protection locked="0"/>
    </xf>
    <xf numFmtId="0" fontId="23" fillId="8" borderId="27" xfId="45" applyFont="1" applyFill="1" applyBorder="1" applyAlignment="1" applyProtection="1">
      <alignment horizontal="center" vertical="center"/>
      <protection locked="0"/>
    </xf>
    <xf numFmtId="0" fontId="23" fillId="2" borderId="28" xfId="45" applyFont="1" applyFill="1" applyBorder="1" applyAlignment="1" applyProtection="1">
      <alignment horizontal="center" vertical="center"/>
    </xf>
    <xf numFmtId="0" fontId="23" fillId="2" borderId="29" xfId="45" applyFont="1" applyFill="1" applyBorder="1" applyAlignment="1" applyProtection="1">
      <alignment horizontal="center" vertical="center"/>
    </xf>
    <xf numFmtId="0" fontId="29" fillId="3" borderId="1" xfId="41" applyNumberFormat="1" applyFont="1" applyFill="1" applyBorder="1" applyAlignment="1">
      <alignment horizontal="center" vertical="center"/>
    </xf>
    <xf numFmtId="178" fontId="30" fillId="2" borderId="1" xfId="11" applyNumberFormat="1" applyFont="1" applyFill="1" applyBorder="1" applyAlignment="1">
      <alignment horizontal="center" vertical="center" wrapText="1"/>
    </xf>
    <xf numFmtId="0" fontId="30" fillId="2" borderId="10" xfId="11" applyFont="1" applyFill="1" applyBorder="1" applyAlignment="1">
      <alignment horizontal="center" vertical="center" wrapText="1"/>
    </xf>
    <xf numFmtId="178" fontId="30" fillId="2" borderId="28" xfId="11" applyNumberFormat="1" applyFont="1" applyFill="1" applyBorder="1" applyAlignment="1">
      <alignment horizontal="center" vertical="center" wrapText="1"/>
    </xf>
    <xf numFmtId="0" fontId="30" fillId="2" borderId="29" xfId="11" applyFont="1" applyFill="1" applyBorder="1" applyAlignment="1">
      <alignment horizontal="center" vertical="center" wrapText="1"/>
    </xf>
    <xf numFmtId="0" fontId="23" fillId="0" borderId="0" xfId="45" applyFont="1" applyBorder="1" applyAlignment="1" applyProtection="1">
      <alignment horizontal="center" vertical="center"/>
      <protection locked="0"/>
    </xf>
    <xf numFmtId="176" fontId="28" fillId="2" borderId="0" xfId="45" applyNumberFormat="1" applyFont="1" applyFill="1" applyBorder="1" applyAlignment="1" applyProtection="1">
      <alignment horizontal="center" vertical="center"/>
      <protection locked="0"/>
    </xf>
    <xf numFmtId="0" fontId="23" fillId="2" borderId="2" xfId="11" applyFont="1" applyFill="1" applyBorder="1" applyAlignment="1">
      <alignment horizontal="left" vertical="top"/>
    </xf>
    <xf numFmtId="178" fontId="23" fillId="2" borderId="2" xfId="11" applyNumberFormat="1" applyFont="1" applyFill="1" applyBorder="1" applyAlignment="1">
      <alignment horizontal="left" vertical="top" wrapText="1"/>
    </xf>
    <xf numFmtId="176" fontId="28" fillId="2" borderId="9" xfId="45" applyNumberFormat="1" applyFont="1" applyFill="1" applyBorder="1" applyAlignment="1" applyProtection="1">
      <alignment horizontal="center" vertical="center"/>
      <protection locked="0"/>
    </xf>
    <xf numFmtId="178" fontId="23" fillId="2" borderId="3" xfId="11" applyNumberFormat="1" applyFont="1" applyFill="1" applyBorder="1" applyAlignment="1">
      <alignment horizontal="left" vertical="top" wrapText="1"/>
    </xf>
    <xf numFmtId="0" fontId="23" fillId="10" borderId="33" xfId="45" applyFont="1" applyFill="1" applyBorder="1" applyAlignment="1" applyProtection="1">
      <alignment horizontal="center" vertical="center"/>
      <protection locked="0"/>
    </xf>
    <xf numFmtId="0" fontId="23" fillId="10" borderId="27" xfId="45" applyFont="1" applyFill="1" applyBorder="1" applyAlignment="1" applyProtection="1">
      <alignment horizontal="center" vertical="center"/>
      <protection locked="0"/>
    </xf>
    <xf numFmtId="0" fontId="32" fillId="10" borderId="2" xfId="45" applyFont="1" applyFill="1" applyBorder="1" applyAlignment="1" applyProtection="1">
      <alignment horizontal="center" vertical="center"/>
      <protection locked="0"/>
    </xf>
    <xf numFmtId="181" fontId="25" fillId="2" borderId="1" xfId="45" applyNumberFormat="1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>
      <alignment horizontal="center" vertical="center"/>
    </xf>
    <xf numFmtId="0" fontId="23" fillId="2" borderId="0" xfId="37" applyFont="1" applyFill="1" applyBorder="1" applyAlignment="1">
      <alignment horizontal="right" vertical="center"/>
    </xf>
    <xf numFmtId="0" fontId="23" fillId="2" borderId="1" xfId="37" applyFont="1" applyFill="1" applyBorder="1" applyAlignment="1">
      <alignment horizontal="center" vertical="center" wrapText="1"/>
    </xf>
    <xf numFmtId="0" fontId="23" fillId="2" borderId="1" xfId="37" applyFont="1" applyFill="1" applyBorder="1" applyAlignment="1">
      <alignment horizontal="center" vertical="center"/>
    </xf>
    <xf numFmtId="0" fontId="23" fillId="2" borderId="0" xfId="37" applyFont="1" applyFill="1" applyBorder="1" applyAlignment="1">
      <alignment horizontal="left" vertical="center" wrapText="1"/>
    </xf>
    <xf numFmtId="0" fontId="23" fillId="2" borderId="0" xfId="11" applyFont="1" applyFill="1" applyBorder="1" applyAlignment="1">
      <alignment horizontal="left" vertical="center"/>
    </xf>
    <xf numFmtId="0" fontId="23" fillId="2" borderId="7" xfId="37" applyFont="1" applyFill="1" applyBorder="1" applyAlignment="1">
      <alignment horizontal="left" vertical="center" wrapText="1"/>
    </xf>
    <xf numFmtId="181" fontId="23" fillId="2" borderId="15" xfId="45" applyNumberFormat="1" applyFont="1" applyFill="1" applyBorder="1" applyAlignment="1" applyProtection="1">
      <alignment horizontal="center" vertical="center"/>
      <protection locked="0"/>
    </xf>
    <xf numFmtId="178" fontId="23" fillId="2" borderId="11" xfId="11" applyNumberFormat="1" applyFont="1" applyFill="1" applyBorder="1" applyAlignment="1">
      <alignment horizontal="left" vertical="top" wrapText="1"/>
    </xf>
    <xf numFmtId="176" fontId="28" fillId="2" borderId="7" xfId="45" applyNumberFormat="1" applyFont="1" applyFill="1" applyBorder="1" applyAlignment="1" applyProtection="1">
      <alignment horizontal="center" vertical="center"/>
      <protection locked="0"/>
    </xf>
    <xf numFmtId="178" fontId="30" fillId="8" borderId="27" xfId="11" applyNumberFormat="1" applyFont="1" applyFill="1" applyBorder="1" applyAlignment="1">
      <alignment horizontal="center" vertical="center" wrapText="1"/>
    </xf>
    <xf numFmtId="176" fontId="30" fillId="2" borderId="29" xfId="11" applyNumberFormat="1" applyFont="1" applyFill="1" applyBorder="1" applyAlignment="1">
      <alignment horizontal="center" vertical="center" wrapText="1"/>
    </xf>
    <xf numFmtId="0" fontId="23" fillId="8" borderId="1" xfId="11" applyNumberFormat="1" applyFont="1" applyFill="1" applyBorder="1" applyAlignment="1">
      <alignment horizontal="center" vertical="center" wrapText="1"/>
    </xf>
    <xf numFmtId="0" fontId="23" fillId="8" borderId="1" xfId="41" applyNumberFormat="1" applyFont="1" applyFill="1" applyBorder="1" applyAlignment="1">
      <alignment horizontal="center" vertical="center"/>
    </xf>
    <xf numFmtId="1" fontId="23" fillId="2" borderId="10" xfId="11" applyNumberFormat="1" applyFont="1" applyFill="1" applyBorder="1" applyAlignment="1">
      <alignment horizontal="center" vertical="center"/>
    </xf>
    <xf numFmtId="0" fontId="22" fillId="2" borderId="0" xfId="37" applyFont="1" applyFill="1" applyAlignment="1">
      <alignment horizontal="center" vertical="center"/>
    </xf>
    <xf numFmtId="0" fontId="23" fillId="8" borderId="1" xfId="37" applyFont="1" applyFill="1" applyBorder="1" applyAlignment="1">
      <alignment horizontal="center" vertical="center" wrapText="1"/>
    </xf>
    <xf numFmtId="1" fontId="23" fillId="2" borderId="41" xfId="0" applyNumberFormat="1" applyFont="1" applyFill="1" applyBorder="1" applyAlignment="1">
      <alignment horizontal="center" vertical="center"/>
    </xf>
    <xf numFmtId="1" fontId="26" fillId="2" borderId="1" xfId="0" applyNumberFormat="1" applyFont="1" applyFill="1" applyBorder="1" applyAlignment="1">
      <alignment horizontal="left" vertical="center"/>
    </xf>
    <xf numFmtId="1" fontId="26" fillId="2" borderId="1" xfId="0" applyNumberFormat="1" applyFont="1" applyFill="1" applyBorder="1" applyAlignment="1">
      <alignment horizontal="right" vertical="center"/>
    </xf>
    <xf numFmtId="0" fontId="30" fillId="2" borderId="5" xfId="11" applyFont="1" applyFill="1" applyBorder="1" applyAlignment="1">
      <alignment horizontal="center" vertical="center" wrapText="1"/>
    </xf>
    <xf numFmtId="0" fontId="29" fillId="2" borderId="6" xfId="11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/>
    </xf>
    <xf numFmtId="0" fontId="23" fillId="2" borderId="6" xfId="37" applyFont="1" applyFill="1" applyBorder="1" applyAlignment="1">
      <alignment horizontal="left" vertical="center" wrapText="1"/>
    </xf>
    <xf numFmtId="0" fontId="23" fillId="2" borderId="14" xfId="37" applyFont="1" applyFill="1" applyBorder="1" applyAlignment="1">
      <alignment horizontal="left" vertical="center" wrapText="1"/>
    </xf>
    <xf numFmtId="0" fontId="23" fillId="2" borderId="0" xfId="0" applyFont="1" applyFill="1" applyBorder="1" applyAlignment="1">
      <alignment horizontal="center" vertical="center"/>
    </xf>
    <xf numFmtId="0" fontId="23" fillId="2" borderId="35" xfId="37" applyFont="1" applyFill="1" applyBorder="1" applyAlignment="1">
      <alignment horizontal="left" vertical="center" wrapText="1"/>
    </xf>
    <xf numFmtId="0" fontId="23" fillId="0" borderId="43" xfId="45" applyFont="1" applyBorder="1" applyAlignment="1" applyProtection="1">
      <alignment horizontal="center" vertical="center"/>
      <protection locked="0"/>
    </xf>
    <xf numFmtId="181" fontId="23" fillId="2" borderId="4" xfId="45" applyNumberFormat="1" applyFont="1" applyFill="1" applyBorder="1" applyAlignment="1" applyProtection="1">
      <alignment horizontal="center" vertical="center"/>
      <protection locked="0"/>
    </xf>
    <xf numFmtId="181" fontId="23" fillId="2" borderId="44" xfId="45" applyNumberFormat="1" applyFont="1" applyFill="1" applyBorder="1" applyAlignment="1" applyProtection="1">
      <alignment horizontal="center" vertical="center"/>
      <protection locked="0"/>
    </xf>
    <xf numFmtId="0" fontId="23" fillId="0" borderId="45" xfId="45" applyFont="1" applyBorder="1" applyAlignment="1" applyProtection="1">
      <alignment horizontal="center" vertical="center"/>
      <protection locked="0"/>
    </xf>
    <xf numFmtId="181" fontId="23" fillId="2" borderId="46" xfId="45" applyNumberFormat="1" applyFont="1" applyFill="1" applyBorder="1" applyAlignment="1" applyProtection="1">
      <alignment horizontal="center" vertical="center"/>
      <protection locked="0"/>
    </xf>
    <xf numFmtId="0" fontId="23" fillId="0" borderId="14" xfId="45" applyFont="1" applyBorder="1" applyAlignment="1" applyProtection="1">
      <alignment horizontal="center" vertical="center"/>
      <protection locked="0"/>
    </xf>
    <xf numFmtId="0" fontId="23" fillId="2" borderId="39" xfId="45" applyFont="1" applyFill="1" applyBorder="1" applyAlignment="1" applyProtection="1">
      <alignment horizontal="center" vertical="center"/>
    </xf>
    <xf numFmtId="0" fontId="23" fillId="0" borderId="7" xfId="45" applyFont="1" applyBorder="1" applyAlignment="1" applyProtection="1">
      <alignment horizontal="center" vertical="center"/>
      <protection locked="0"/>
    </xf>
    <xf numFmtId="0" fontId="28" fillId="0" borderId="1" xfId="45" applyFont="1" applyBorder="1" applyAlignment="1" applyProtection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3" fillId="3" borderId="47" xfId="41" applyNumberFormat="1" applyFont="1" applyFill="1" applyBorder="1" applyAlignment="1">
      <alignment horizontal="center" vertical="center"/>
    </xf>
    <xf numFmtId="176" fontId="23" fillId="2" borderId="1" xfId="11" applyNumberFormat="1" applyFont="1" applyFill="1" applyBorder="1" applyAlignment="1">
      <alignment horizontal="center" vertical="center"/>
    </xf>
    <xf numFmtId="176" fontId="23" fillId="2" borderId="1" xfId="0" applyNumberFormat="1" applyFont="1" applyFill="1" applyBorder="1" applyAlignment="1">
      <alignment horizontal="center" vertical="center"/>
    </xf>
    <xf numFmtId="0" fontId="23" fillId="3" borderId="20" xfId="37" applyFont="1" applyFill="1" applyBorder="1" applyAlignment="1">
      <alignment horizontal="center" vertical="center"/>
    </xf>
    <xf numFmtId="0" fontId="26" fillId="3" borderId="48" xfId="37" applyFont="1" applyFill="1" applyBorder="1" applyAlignment="1">
      <alignment horizontal="center" vertical="center" wrapText="1"/>
    </xf>
    <xf numFmtId="0" fontId="23" fillId="2" borderId="47" xfId="0" applyFont="1" applyFill="1" applyBorder="1" applyAlignment="1">
      <alignment horizontal="center" vertical="center"/>
    </xf>
    <xf numFmtId="0" fontId="23" fillId="3" borderId="1" xfId="37" applyFont="1" applyFill="1" applyBorder="1" applyAlignment="1">
      <alignment horizontal="center" vertical="center"/>
    </xf>
    <xf numFmtId="0" fontId="29" fillId="2" borderId="0" xfId="11" applyNumberFormat="1" applyFont="1" applyFill="1" applyBorder="1" applyAlignment="1">
      <alignment horizontal="center" vertical="center" wrapText="1"/>
    </xf>
    <xf numFmtId="176" fontId="29" fillId="2" borderId="1" xfId="11" applyNumberFormat="1" applyFont="1" applyFill="1" applyBorder="1" applyAlignment="1">
      <alignment horizontal="center" vertical="center"/>
    </xf>
    <xf numFmtId="0" fontId="23" fillId="3" borderId="48" xfId="41" applyNumberFormat="1" applyFont="1" applyFill="1" applyBorder="1" applyAlignment="1">
      <alignment horizontal="center" vertical="center"/>
    </xf>
    <xf numFmtId="0" fontId="23" fillId="2" borderId="0" xfId="11" applyFont="1" applyFill="1" applyBorder="1" applyAlignment="1">
      <alignment horizontal="left" vertical="top"/>
    </xf>
    <xf numFmtId="0" fontId="23" fillId="2" borderId="5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14" fillId="2" borderId="0" xfId="37" applyFont="1" applyFill="1" applyBorder="1" applyAlignment="1">
      <alignment horizontal="center" vertical="center"/>
    </xf>
    <xf numFmtId="176" fontId="23" fillId="3" borderId="16" xfId="0" applyNumberFormat="1" applyFont="1" applyFill="1" applyBorder="1" applyAlignment="1">
      <alignment horizontal="center" vertical="center" wrapText="1"/>
    </xf>
    <xf numFmtId="0" fontId="23" fillId="3" borderId="16" xfId="37" applyFont="1" applyFill="1" applyBorder="1" applyAlignment="1">
      <alignment horizontal="center" vertical="center"/>
    </xf>
    <xf numFmtId="0" fontId="23" fillId="2" borderId="14" xfId="37" applyFont="1" applyFill="1" applyBorder="1" applyAlignment="1">
      <alignment horizontal="center" vertical="center" wrapText="1"/>
    </xf>
    <xf numFmtId="0" fontId="23" fillId="2" borderId="35" xfId="37" applyFont="1" applyFill="1" applyBorder="1" applyAlignment="1">
      <alignment horizontal="center" vertical="center" wrapText="1"/>
    </xf>
    <xf numFmtId="0" fontId="23" fillId="2" borderId="12" xfId="37" applyFont="1" applyFill="1" applyBorder="1" applyAlignment="1">
      <alignment horizontal="center" vertical="center" wrapText="1"/>
    </xf>
    <xf numFmtId="0" fontId="23" fillId="2" borderId="5" xfId="37" applyFont="1" applyFill="1" applyBorder="1" applyAlignment="1">
      <alignment horizontal="center" vertical="center" wrapText="1"/>
    </xf>
    <xf numFmtId="0" fontId="23" fillId="2" borderId="19" xfId="37" applyFont="1" applyFill="1" applyBorder="1" applyAlignment="1">
      <alignment horizontal="center" vertical="center" wrapText="1"/>
    </xf>
    <xf numFmtId="0" fontId="23" fillId="2" borderId="8" xfId="37" applyFont="1" applyFill="1" applyBorder="1" applyAlignment="1">
      <alignment horizontal="center" vertical="center" wrapText="1"/>
    </xf>
    <xf numFmtId="0" fontId="23" fillId="3" borderId="5" xfId="11" applyFont="1" applyFill="1" applyBorder="1" applyAlignment="1">
      <alignment horizontal="center" vertical="center"/>
    </xf>
    <xf numFmtId="0" fontId="23" fillId="3" borderId="19" xfId="11" applyFont="1" applyFill="1" applyBorder="1" applyAlignment="1">
      <alignment horizontal="center" vertical="center"/>
    </xf>
    <xf numFmtId="0" fontId="23" fillId="3" borderId="11" xfId="11" applyFont="1" applyFill="1" applyBorder="1" applyAlignment="1">
      <alignment horizontal="center" vertical="center"/>
    </xf>
    <xf numFmtId="1" fontId="23" fillId="3" borderId="16" xfId="0" applyNumberFormat="1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/>
    </xf>
    <xf numFmtId="0" fontId="23" fillId="3" borderId="16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30" fillId="10" borderId="39" xfId="45" applyFont="1" applyFill="1" applyBorder="1" applyAlignment="1" applyProtection="1">
      <alignment horizontal="center" vertical="center"/>
      <protection locked="0"/>
    </xf>
    <xf numFmtId="0" fontId="30" fillId="10" borderId="40" xfId="45" applyFont="1" applyFill="1" applyBorder="1" applyAlignment="1" applyProtection="1">
      <alignment horizontal="center" vertical="center"/>
      <protection locked="0"/>
    </xf>
    <xf numFmtId="0" fontId="29" fillId="8" borderId="42" xfId="45" applyFont="1" applyFill="1" applyBorder="1" applyAlignment="1" applyProtection="1">
      <alignment horizontal="center" vertical="center"/>
      <protection locked="0"/>
    </xf>
    <xf numFmtId="0" fontId="29" fillId="8" borderId="31" xfId="45" applyFont="1" applyFill="1" applyBorder="1" applyAlignment="1" applyProtection="1">
      <alignment horizontal="center" vertical="center"/>
      <protection locked="0"/>
    </xf>
    <xf numFmtId="0" fontId="29" fillId="8" borderId="32" xfId="45" applyFont="1" applyFill="1" applyBorder="1" applyAlignment="1" applyProtection="1">
      <alignment horizontal="center" vertical="center"/>
      <protection locked="0"/>
    </xf>
    <xf numFmtId="0" fontId="29" fillId="8" borderId="30" xfId="45" applyFont="1" applyFill="1" applyBorder="1" applyAlignment="1" applyProtection="1">
      <alignment horizontal="center" vertical="center"/>
      <protection locked="0"/>
    </xf>
    <xf numFmtId="0" fontId="29" fillId="8" borderId="37" xfId="45" applyFont="1" applyFill="1" applyBorder="1" applyAlignment="1" applyProtection="1">
      <alignment horizontal="center" vertical="center"/>
      <protection locked="0"/>
    </xf>
    <xf numFmtId="0" fontId="30" fillId="8" borderId="39" xfId="45" applyFont="1" applyFill="1" applyBorder="1" applyAlignment="1" applyProtection="1">
      <alignment horizontal="center" vertical="center"/>
      <protection locked="0"/>
    </xf>
    <xf numFmtId="0" fontId="30" fillId="8" borderId="40" xfId="45" applyFont="1" applyFill="1" applyBorder="1" applyAlignment="1" applyProtection="1">
      <alignment horizontal="center" vertical="center"/>
      <protection locked="0"/>
    </xf>
    <xf numFmtId="0" fontId="29" fillId="10" borderId="30" xfId="45" applyFont="1" applyFill="1" applyBorder="1" applyAlignment="1" applyProtection="1">
      <alignment horizontal="center" vertical="center"/>
      <protection locked="0"/>
    </xf>
    <xf numFmtId="0" fontId="29" fillId="10" borderId="32" xfId="45" applyFont="1" applyFill="1" applyBorder="1" applyAlignment="1" applyProtection="1">
      <alignment horizontal="center" vertical="center"/>
      <protection locked="0"/>
    </xf>
    <xf numFmtId="0" fontId="29" fillId="10" borderId="37" xfId="45" applyFont="1" applyFill="1" applyBorder="1" applyAlignment="1" applyProtection="1">
      <alignment horizontal="center" vertical="center"/>
      <protection locked="0"/>
    </xf>
    <xf numFmtId="0" fontId="29" fillId="3" borderId="41" xfId="37" applyFont="1" applyFill="1" applyBorder="1" applyAlignment="1">
      <alignment horizontal="center" vertical="center"/>
    </xf>
    <xf numFmtId="0" fontId="29" fillId="8" borderId="1" xfId="45" applyFont="1" applyFill="1" applyBorder="1" applyAlignment="1" applyProtection="1">
      <alignment horizontal="center" vertical="center"/>
      <protection locked="0"/>
    </xf>
    <xf numFmtId="0" fontId="23" fillId="10" borderId="30" xfId="45" applyFont="1" applyFill="1" applyBorder="1" applyAlignment="1" applyProtection="1">
      <alignment horizontal="center" vertical="center"/>
      <protection locked="0"/>
    </xf>
    <xf numFmtId="0" fontId="23" fillId="10" borderId="31" xfId="45" applyFont="1" applyFill="1" applyBorder="1" applyAlignment="1" applyProtection="1">
      <alignment horizontal="center" vertical="center"/>
      <protection locked="0"/>
    </xf>
    <xf numFmtId="0" fontId="23" fillId="10" borderId="32" xfId="45" applyFont="1" applyFill="1" applyBorder="1" applyAlignment="1" applyProtection="1">
      <alignment horizontal="center" vertical="center"/>
      <protection locked="0"/>
    </xf>
  </cellXfs>
  <cellStyles count="48">
    <cellStyle name="パーセント 2" xfId="1"/>
    <cellStyle name="パーセント 2 2" xfId="2"/>
    <cellStyle name="パーセント 2 3" xfId="18"/>
    <cellStyle name="パーセント 3" xfId="30"/>
    <cellStyle name="パーセント 4" xfId="31"/>
    <cellStyle name="パーセント 5" xfId="38"/>
    <cellStyle name="パーセント 5 2" xfId="43"/>
    <cellStyle name="桁区切り 2" xfId="3"/>
    <cellStyle name="桁区切り 2 2" xfId="19"/>
    <cellStyle name="桁区切り 3" xfId="32"/>
    <cellStyle name="桁区切り 4" xfId="33"/>
    <cellStyle name="桁区切り 5" xfId="34"/>
    <cellStyle name="標準" xfId="0" builtinId="0"/>
    <cellStyle name="標準 10" xfId="16"/>
    <cellStyle name="標準 10 2" xfId="27"/>
    <cellStyle name="標準 11" xfId="29"/>
    <cellStyle name="標準 12" xfId="36"/>
    <cellStyle name="標準 13" xfId="37"/>
    <cellStyle name="標準 13 2" xfId="41"/>
    <cellStyle name="標準 13 2 2" xfId="46"/>
    <cellStyle name="標準 13 3" xfId="42"/>
    <cellStyle name="標準 13 3 2" xfId="45"/>
    <cellStyle name="標準 14" xfId="39"/>
    <cellStyle name="標準 16" xfId="4"/>
    <cellStyle name="標準 17 2" xfId="44"/>
    <cellStyle name="標準 17 2 2" xfId="47"/>
    <cellStyle name="標準 2" xfId="5"/>
    <cellStyle name="標準 2 2" xfId="6"/>
    <cellStyle name="標準 2 3" xfId="7"/>
    <cellStyle name="標準 2 3 2" xfId="21"/>
    <cellStyle name="標準 2 4" xfId="20"/>
    <cellStyle name="標準 3" xfId="8"/>
    <cellStyle name="標準 3 2" xfId="9"/>
    <cellStyle name="標準 3 2 2" xfId="23"/>
    <cellStyle name="標準 3 3" xfId="10"/>
    <cellStyle name="標準 3 3 2" xfId="24"/>
    <cellStyle name="標準 3 4" xfId="22"/>
    <cellStyle name="標準 4" xfId="11"/>
    <cellStyle name="標準 5" xfId="12"/>
    <cellStyle name="標準 5 2" xfId="25"/>
    <cellStyle name="標準 6" xfId="13"/>
    <cellStyle name="標準 6 2" xfId="26"/>
    <cellStyle name="標準 7" xfId="14"/>
    <cellStyle name="標準 7 2" xfId="35"/>
    <cellStyle name="標準 7 2 2" xfId="40"/>
    <cellStyle name="標準 8" xfId="15"/>
    <cellStyle name="標準 9" xfId="17"/>
    <cellStyle name="標準 9 2" xfId="28"/>
  </cellStyles>
  <dxfs count="0"/>
  <tableStyles count="0" defaultTableStyle="TableStyleMedium2" defaultPivotStyle="PivotStyleLight16"/>
  <colors>
    <mruColors>
      <color rgb="FFCCFFFF"/>
      <color rgb="FF99FF99"/>
      <color rgb="FFFFFFCC"/>
      <color rgb="FFFF6699"/>
      <color rgb="FFFFCCCC"/>
      <color rgb="FFFFCCFF"/>
      <color rgb="FFFFFF99"/>
      <color rgb="FFFF7C80"/>
      <color rgb="FFFF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/>
              <a:t>離脱患者の治療期間</a:t>
            </a:r>
          </a:p>
        </c:rich>
      </c:tx>
      <c:layout>
        <c:manualLayout>
          <c:xMode val="edge"/>
          <c:yMode val="edge"/>
          <c:x val="2.7043837782929851E-2"/>
          <c:y val="2.8789927605800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D7E-4F68-A97A-34CDFBA8946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D7E-4F68-A97A-34CDFBA8946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D7E-4F68-A97A-34CDFBA8946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D7E-4F68-A97A-34CDFBA8946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D7E-4F68-A97A-34CDFBA8946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D7E-4F68-A97A-34CDFBA8946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D7E-4F68-A97A-34CDFBA894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'累積用　患者管理リスト'!$N$5:$N$11</c:f>
              <c:strCache>
                <c:ptCount val="7"/>
                <c:pt idx="0">
                  <c:v>～１年</c:v>
                </c:pt>
                <c:pt idx="1">
                  <c:v>1～2年</c:v>
                </c:pt>
                <c:pt idx="2">
                  <c:v>2～3年</c:v>
                </c:pt>
                <c:pt idx="3">
                  <c:v>3～4年</c:v>
                </c:pt>
                <c:pt idx="4">
                  <c:v>4～5年</c:v>
                </c:pt>
                <c:pt idx="5">
                  <c:v>5～8年</c:v>
                </c:pt>
                <c:pt idx="6">
                  <c:v>9年以上</c:v>
                </c:pt>
              </c:strCache>
            </c:strRef>
          </c:cat>
          <c:val>
            <c:numRef>
              <c:f>'累積用　患者管理リスト'!$O$5:$O$11</c:f>
              <c:numCache>
                <c:formatCode>#,##0_);[Red]\(#,##0\)</c:formatCode>
                <c:ptCount val="7"/>
                <c:pt idx="0">
                  <c:v>16</c:v>
                </c:pt>
                <c:pt idx="1">
                  <c:v>10</c:v>
                </c:pt>
                <c:pt idx="2">
                  <c:v>8</c:v>
                </c:pt>
                <c:pt idx="3">
                  <c:v>5</c:v>
                </c:pt>
                <c:pt idx="4">
                  <c:v>2</c:v>
                </c:pt>
                <c:pt idx="5">
                  <c:v>41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07-46A5-9F96-DEDE730D6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/>
              <a:t>継続患者の治療期間</a:t>
            </a:r>
          </a:p>
        </c:rich>
      </c:tx>
      <c:layout>
        <c:manualLayout>
          <c:xMode val="edge"/>
          <c:yMode val="edge"/>
          <c:x val="2.2678705932345083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18A-4C7B-B6F1-1DDF9A87D5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18A-4C7B-B6F1-1DDF9A87D5A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18A-4C7B-B6F1-1DDF9A87D5A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18A-4C7B-B6F1-1DDF9A87D5A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18A-4C7B-B6F1-1DDF9A87D5A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18A-4C7B-B6F1-1DDF9A87D5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18A-4C7B-B6F1-1DDF9A87D5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'累積用　患者管理リスト'!$N$5:$N$11</c:f>
              <c:strCache>
                <c:ptCount val="7"/>
                <c:pt idx="0">
                  <c:v>～１年</c:v>
                </c:pt>
                <c:pt idx="1">
                  <c:v>1～2年</c:v>
                </c:pt>
                <c:pt idx="2">
                  <c:v>2～3年</c:v>
                </c:pt>
                <c:pt idx="3">
                  <c:v>3～4年</c:v>
                </c:pt>
                <c:pt idx="4">
                  <c:v>4～5年</c:v>
                </c:pt>
                <c:pt idx="5">
                  <c:v>5～8年</c:v>
                </c:pt>
                <c:pt idx="6">
                  <c:v>9年以上</c:v>
                </c:pt>
              </c:strCache>
            </c:strRef>
          </c:cat>
          <c:val>
            <c:numRef>
              <c:f>'累積用　患者管理リスト'!$M$5:$M$11</c:f>
              <c:numCache>
                <c:formatCode>#,##0_);[Red]\(#,##0\)</c:formatCode>
                <c:ptCount val="7"/>
                <c:pt idx="0">
                  <c:v>17</c:v>
                </c:pt>
                <c:pt idx="1">
                  <c:v>26</c:v>
                </c:pt>
                <c:pt idx="2">
                  <c:v>5</c:v>
                </c:pt>
                <c:pt idx="3">
                  <c:v>5</c:v>
                </c:pt>
                <c:pt idx="4">
                  <c:v>31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E-461F-AB74-B1113DFC6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9050" cap="flat" cmpd="sng" algn="ctr">
      <a:solidFill>
        <a:srgbClr val="CCFFFF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583408</xdr:colOff>
      <xdr:row>2</xdr:row>
      <xdr:rowOff>119062</xdr:rowOff>
    </xdr:from>
    <xdr:to>
      <xdr:col>11</xdr:col>
      <xdr:colOff>571500</xdr:colOff>
      <xdr:row>10</xdr:row>
      <xdr:rowOff>202406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A9E0A6A9-1A79-4DB4-A2B3-2370C55216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642935</xdr:colOff>
      <xdr:row>2</xdr:row>
      <xdr:rowOff>107154</xdr:rowOff>
    </xdr:from>
    <xdr:to>
      <xdr:col>8</xdr:col>
      <xdr:colOff>285750</xdr:colOff>
      <xdr:row>10</xdr:row>
      <xdr:rowOff>214311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781D92D4-FEAB-4CED-AA49-89540D60B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</xdr:colOff>
      <xdr:row>5</xdr:row>
      <xdr:rowOff>0</xdr:rowOff>
    </xdr:from>
    <xdr:to>
      <xdr:col>3</xdr:col>
      <xdr:colOff>381000</xdr:colOff>
      <xdr:row>7</xdr:row>
      <xdr:rowOff>119062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AE1F7AA-F0E5-46C1-AB28-7BCD832BE6C8}"/>
            </a:ext>
          </a:extLst>
        </xdr:cNvPr>
        <xdr:cNvSpPr txBox="1"/>
      </xdr:nvSpPr>
      <xdr:spPr>
        <a:xfrm>
          <a:off x="321469" y="1166813"/>
          <a:ext cx="3000375" cy="5000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/>
            <a:t>感染症管理リスト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JPTOAF2\vol\Data&#20316;&#25104;\&#12510;&#12463;&#12525;&#29992;&#35442;&#24403;&#26376;Data\APDMonthly%20Results%20Summary_Input%20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RENAL/Biz%20Planning/Patient_&#26376;&#27425;/2013Oct/&#38598;&#35336;_201310/Monthly%20Results%20Summary_Input_201307&#20197;&#38477;%2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&#20316;&#25104;/&#12510;&#12463;&#12525;&#29992;&#35442;&#24403;&#26376;Data/APDMonthly%20Results%20Summary_Input%20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JPTOAF2\vol\Data&#20316;&#25104;\&#12510;&#12463;&#12525;&#29992;&#35442;&#24403;&#26376;Data\APDMonthly%20Results%20Summary_Input_201307&#20197;&#38477;%20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&#20316;&#25104;/&#12510;&#12463;&#12525;&#29992;&#35442;&#24403;&#26376;Data/APDMonthly%20Results%20Summary_Input_201307&#20197;&#38477;%20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JPTOAF2\vol\Common\RENAL\Biz%20Planning\Patient_&#26376;&#27425;\&#26376;&#27425;_&#20316;&#26989;&#29992;\Monthly%20Results%20Summary_Inpu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RENAL/Biz%20Planning/Patient_&#26376;&#27425;/&#26376;&#27425;_&#20316;&#26989;&#29992;/Monthly%20Results%20Summary_Input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JPTOAF2\vol\Common\RENAL\Biz%20Planning\Patient_&#26376;&#27425;\&#26376;&#27425;_&#20316;&#26989;&#29992;\Monthly%20Results%20Summary_Input_201307&#20197;&#38477;%20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RENAL/Biz%20Planning/Patient_&#26376;&#27425;/&#26376;&#27425;_&#20316;&#26989;&#29992;/Monthly%20Results%20Summary_Input_201307&#20197;&#38477;%20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JPTOAF2\vol\Common\RENAL\Biz%20Planning\Patient_&#26376;&#27425;\2013Oct\&#38598;&#35336;_201310\Monthly%20Results%20Summary_Input_201307&#20197;&#38477;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AGLN"/>
      <sheetName val="SFASystem"/>
      <sheetName val="System区分"/>
      <sheetName val="TTL"/>
      <sheetName val="ALL_GL"/>
      <sheetName val="All_Sys"/>
      <sheetName val="TO"/>
      <sheetName val="Sys"/>
      <sheetName val="BL_Sys"/>
      <sheetName val="Input_2010"/>
      <sheetName val="Input_2011"/>
      <sheetName val="Input_昨年"/>
      <sheetName val="Input_当年"/>
      <sheetName val="経理報告用"/>
      <sheetName val="ES_PT Results"/>
      <sheetName val="ES_GG"/>
      <sheetName val="ES_Net"/>
      <sheetName val="ES_Loss"/>
      <sheetName val="Summary"/>
      <sheetName val="By Region "/>
      <sheetName val="PT by Region"/>
      <sheetName val="GG by Region"/>
      <sheetName val="Extraneal by Region"/>
      <sheetName val="Dianeal N by Region"/>
      <sheetName val="Pt Summary by District"/>
      <sheetName val="Graph_GG&amp;Net"/>
      <sheetName val="Graph_GG,NG"/>
      <sheetName val="APD_Pt by Region"/>
      <sheetName val="APD_GG by Region"/>
      <sheetName val="APD_GG_Loss by Region"/>
      <sheetName val="APD_Graph"/>
      <sheetName val="宅配APD_Pt by Region"/>
      <sheetName val="宅配APD Graph_NG"/>
      <sheetName val="Conversion"/>
      <sheetName val="Exp"/>
      <sheetName val="RS 廃止"/>
      <sheetName val="RS"/>
      <sheetName val="Monthly"/>
      <sheetName val="Sheet1"/>
      <sheetName val="ES_PT Results　１月"/>
      <sheetName val="Pt Summary by District (2)"/>
      <sheetName val="Sheet2"/>
      <sheetName val="川島病院"/>
      <sheetName val="記入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S6">
            <v>4585</v>
          </cell>
        </row>
      </sheetData>
      <sheetData sheetId="8" refreshError="1"/>
      <sheetData sheetId="9" refreshError="1"/>
      <sheetData sheetId="10" refreshError="1"/>
      <sheetData sheetId="11">
        <row r="1">
          <cell r="T1">
            <v>3</v>
          </cell>
        </row>
        <row r="3">
          <cell r="B3" t="str">
            <v>J10</v>
          </cell>
          <cell r="C3" t="str">
            <v>Hokkaido</v>
          </cell>
          <cell r="D3">
            <v>476</v>
          </cell>
          <cell r="E3">
            <v>470</v>
          </cell>
          <cell r="F3">
            <v>464</v>
          </cell>
          <cell r="G3">
            <v>460</v>
          </cell>
          <cell r="H3">
            <v>456</v>
          </cell>
          <cell r="I3">
            <v>458</v>
          </cell>
          <cell r="J3">
            <v>456</v>
          </cell>
          <cell r="K3">
            <v>455</v>
          </cell>
          <cell r="L3">
            <v>463</v>
          </cell>
          <cell r="M3">
            <v>462</v>
          </cell>
          <cell r="N3">
            <v>464</v>
          </cell>
          <cell r="O3">
            <v>464</v>
          </cell>
          <cell r="P3">
            <v>462</v>
          </cell>
          <cell r="Q3">
            <v>460</v>
          </cell>
          <cell r="R3">
            <v>462</v>
          </cell>
        </row>
        <row r="4">
          <cell r="B4">
            <v>20</v>
          </cell>
          <cell r="C4" t="str">
            <v>Minamitohoku</v>
          </cell>
          <cell r="D4">
            <v>267</v>
          </cell>
          <cell r="E4">
            <v>264</v>
          </cell>
          <cell r="F4">
            <v>262</v>
          </cell>
          <cell r="G4">
            <v>259</v>
          </cell>
          <cell r="H4">
            <v>254</v>
          </cell>
          <cell r="I4">
            <v>256</v>
          </cell>
          <cell r="J4">
            <v>263</v>
          </cell>
          <cell r="K4">
            <v>267</v>
          </cell>
          <cell r="L4">
            <v>267</v>
          </cell>
          <cell r="M4">
            <v>260</v>
          </cell>
          <cell r="N4">
            <v>256</v>
          </cell>
          <cell r="O4">
            <v>249</v>
          </cell>
          <cell r="P4">
            <v>244</v>
          </cell>
          <cell r="Q4">
            <v>259</v>
          </cell>
          <cell r="R4">
            <v>244</v>
          </cell>
        </row>
        <row r="5">
          <cell r="B5">
            <v>22</v>
          </cell>
          <cell r="C5" t="str">
            <v>Kitatohoku</v>
          </cell>
          <cell r="D5">
            <v>194</v>
          </cell>
          <cell r="E5">
            <v>192</v>
          </cell>
          <cell r="F5">
            <v>191</v>
          </cell>
          <cell r="G5">
            <v>186</v>
          </cell>
          <cell r="H5">
            <v>184</v>
          </cell>
          <cell r="I5">
            <v>183</v>
          </cell>
          <cell r="J5">
            <v>185</v>
          </cell>
          <cell r="K5">
            <v>183</v>
          </cell>
          <cell r="L5">
            <v>184</v>
          </cell>
          <cell r="M5">
            <v>187</v>
          </cell>
          <cell r="N5">
            <v>192</v>
          </cell>
          <cell r="O5">
            <v>194</v>
          </cell>
          <cell r="P5">
            <v>192</v>
          </cell>
          <cell r="Q5">
            <v>186</v>
          </cell>
          <cell r="R5">
            <v>192</v>
          </cell>
        </row>
        <row r="6">
          <cell r="B6">
            <v>25</v>
          </cell>
          <cell r="C6" t="str">
            <v>Kitakanto</v>
          </cell>
          <cell r="D6">
            <v>350</v>
          </cell>
          <cell r="E6">
            <v>343</v>
          </cell>
          <cell r="F6">
            <v>341</v>
          </cell>
          <cell r="G6">
            <v>343</v>
          </cell>
          <cell r="H6">
            <v>344</v>
          </cell>
          <cell r="I6">
            <v>345</v>
          </cell>
          <cell r="J6">
            <v>342</v>
          </cell>
          <cell r="K6">
            <v>341</v>
          </cell>
          <cell r="L6">
            <v>342</v>
          </cell>
          <cell r="M6">
            <v>340</v>
          </cell>
          <cell r="N6">
            <v>337</v>
          </cell>
          <cell r="O6">
            <v>337</v>
          </cell>
          <cell r="P6">
            <v>335</v>
          </cell>
          <cell r="Q6">
            <v>343</v>
          </cell>
          <cell r="R6">
            <v>335</v>
          </cell>
        </row>
        <row r="7">
          <cell r="B7">
            <v>26</v>
          </cell>
          <cell r="C7" t="str">
            <v>Shinetsu</v>
          </cell>
          <cell r="D7">
            <v>224</v>
          </cell>
          <cell r="E7">
            <v>222</v>
          </cell>
          <cell r="F7">
            <v>224</v>
          </cell>
          <cell r="G7">
            <v>225</v>
          </cell>
          <cell r="H7">
            <v>228</v>
          </cell>
          <cell r="I7">
            <v>229</v>
          </cell>
          <cell r="J7">
            <v>230</v>
          </cell>
          <cell r="K7">
            <v>226</v>
          </cell>
          <cell r="L7">
            <v>228</v>
          </cell>
          <cell r="M7">
            <v>229</v>
          </cell>
          <cell r="N7">
            <v>229</v>
          </cell>
          <cell r="O7">
            <v>226</v>
          </cell>
          <cell r="P7">
            <v>230</v>
          </cell>
          <cell r="Q7">
            <v>225</v>
          </cell>
          <cell r="R7">
            <v>230</v>
          </cell>
        </row>
        <row r="8">
          <cell r="B8">
            <v>30</v>
          </cell>
          <cell r="C8" t="str">
            <v>Tokyo1</v>
          </cell>
          <cell r="D8">
            <v>811</v>
          </cell>
          <cell r="E8">
            <v>815</v>
          </cell>
          <cell r="F8">
            <v>814</v>
          </cell>
          <cell r="G8">
            <v>821</v>
          </cell>
          <cell r="H8">
            <v>823</v>
          </cell>
          <cell r="I8">
            <v>824</v>
          </cell>
          <cell r="J8">
            <v>828</v>
          </cell>
          <cell r="K8">
            <v>835</v>
          </cell>
          <cell r="L8">
            <v>832</v>
          </cell>
          <cell r="M8">
            <v>831</v>
          </cell>
          <cell r="N8">
            <v>826</v>
          </cell>
          <cell r="O8">
            <v>814</v>
          </cell>
          <cell r="P8">
            <v>805</v>
          </cell>
          <cell r="Q8">
            <v>821</v>
          </cell>
          <cell r="R8">
            <v>805</v>
          </cell>
        </row>
        <row r="9">
          <cell r="B9">
            <v>31</v>
          </cell>
          <cell r="C9" t="str">
            <v>Tokyo2</v>
          </cell>
          <cell r="D9">
            <v>451</v>
          </cell>
          <cell r="E9">
            <v>454</v>
          </cell>
          <cell r="F9">
            <v>455</v>
          </cell>
          <cell r="G9">
            <v>456</v>
          </cell>
          <cell r="H9">
            <v>462</v>
          </cell>
          <cell r="I9">
            <v>465</v>
          </cell>
          <cell r="J9">
            <v>472</v>
          </cell>
          <cell r="K9">
            <v>476</v>
          </cell>
          <cell r="L9">
            <v>485</v>
          </cell>
          <cell r="M9">
            <v>488</v>
          </cell>
          <cell r="N9">
            <v>491</v>
          </cell>
          <cell r="O9">
            <v>492</v>
          </cell>
          <cell r="P9">
            <v>494</v>
          </cell>
          <cell r="Q9">
            <v>456</v>
          </cell>
          <cell r="R9">
            <v>494</v>
          </cell>
        </row>
        <row r="10">
          <cell r="B10">
            <v>35</v>
          </cell>
          <cell r="C10" t="str">
            <v>Yokohama</v>
          </cell>
          <cell r="D10">
            <v>552</v>
          </cell>
          <cell r="E10">
            <v>555</v>
          </cell>
          <cell r="F10">
            <v>561</v>
          </cell>
          <cell r="G10">
            <v>555</v>
          </cell>
          <cell r="H10">
            <v>555</v>
          </cell>
          <cell r="I10">
            <v>561</v>
          </cell>
          <cell r="J10">
            <v>564</v>
          </cell>
          <cell r="K10">
            <v>572</v>
          </cell>
          <cell r="L10">
            <v>575</v>
          </cell>
          <cell r="M10">
            <v>572</v>
          </cell>
          <cell r="N10">
            <v>571</v>
          </cell>
          <cell r="O10">
            <v>569</v>
          </cell>
          <cell r="P10">
            <v>555</v>
          </cell>
          <cell r="Q10">
            <v>555</v>
          </cell>
          <cell r="R10">
            <v>555</v>
          </cell>
        </row>
        <row r="11">
          <cell r="B11">
            <v>50</v>
          </cell>
          <cell r="C11" t="str">
            <v>Toukai1</v>
          </cell>
          <cell r="D11">
            <v>454</v>
          </cell>
          <cell r="E11">
            <v>452</v>
          </cell>
          <cell r="F11">
            <v>450</v>
          </cell>
          <cell r="G11">
            <v>448</v>
          </cell>
          <cell r="H11">
            <v>448</v>
          </cell>
          <cell r="I11">
            <v>450</v>
          </cell>
          <cell r="J11">
            <v>451</v>
          </cell>
          <cell r="K11">
            <v>453</v>
          </cell>
          <cell r="L11">
            <v>451</v>
          </cell>
          <cell r="M11">
            <v>451</v>
          </cell>
          <cell r="N11">
            <v>454</v>
          </cell>
          <cell r="O11">
            <v>452</v>
          </cell>
          <cell r="P11">
            <v>454</v>
          </cell>
          <cell r="Q11">
            <v>448</v>
          </cell>
          <cell r="R11">
            <v>454</v>
          </cell>
        </row>
        <row r="12">
          <cell r="B12">
            <v>55</v>
          </cell>
          <cell r="C12" t="str">
            <v>Toukai2</v>
          </cell>
          <cell r="D12">
            <v>531</v>
          </cell>
          <cell r="E12">
            <v>528</v>
          </cell>
          <cell r="F12">
            <v>531</v>
          </cell>
          <cell r="G12">
            <v>535</v>
          </cell>
          <cell r="H12">
            <v>542</v>
          </cell>
          <cell r="I12">
            <v>538</v>
          </cell>
          <cell r="J12">
            <v>540</v>
          </cell>
          <cell r="K12">
            <v>545</v>
          </cell>
          <cell r="L12">
            <v>545</v>
          </cell>
          <cell r="M12">
            <v>543</v>
          </cell>
          <cell r="N12">
            <v>537</v>
          </cell>
          <cell r="O12">
            <v>532</v>
          </cell>
          <cell r="P12">
            <v>523</v>
          </cell>
          <cell r="Q12">
            <v>535</v>
          </cell>
          <cell r="R12">
            <v>523</v>
          </cell>
        </row>
        <row r="13">
          <cell r="B13">
            <v>65</v>
          </cell>
          <cell r="C13" t="str">
            <v>Kansai3</v>
          </cell>
          <cell r="D13">
            <v>302</v>
          </cell>
          <cell r="E13">
            <v>300</v>
          </cell>
          <cell r="F13">
            <v>300</v>
          </cell>
          <cell r="G13">
            <v>304</v>
          </cell>
          <cell r="H13">
            <v>304</v>
          </cell>
          <cell r="I13">
            <v>304</v>
          </cell>
          <cell r="J13">
            <v>303</v>
          </cell>
          <cell r="K13">
            <v>302</v>
          </cell>
          <cell r="L13">
            <v>296</v>
          </cell>
          <cell r="M13">
            <v>295</v>
          </cell>
          <cell r="N13">
            <v>291</v>
          </cell>
          <cell r="O13">
            <v>291</v>
          </cell>
          <cell r="P13">
            <v>289</v>
          </cell>
          <cell r="Q13">
            <v>304</v>
          </cell>
          <cell r="R13">
            <v>289</v>
          </cell>
        </row>
        <row r="14">
          <cell r="B14">
            <v>70</v>
          </cell>
          <cell r="C14" t="str">
            <v>Kansai1</v>
          </cell>
          <cell r="D14">
            <v>570</v>
          </cell>
          <cell r="E14">
            <v>574</v>
          </cell>
          <cell r="F14">
            <v>574</v>
          </cell>
          <cell r="G14">
            <v>569</v>
          </cell>
          <cell r="H14">
            <v>561</v>
          </cell>
          <cell r="I14">
            <v>558</v>
          </cell>
          <cell r="J14">
            <v>554</v>
          </cell>
          <cell r="K14">
            <v>557</v>
          </cell>
          <cell r="L14">
            <v>549</v>
          </cell>
          <cell r="M14">
            <v>547</v>
          </cell>
          <cell r="N14">
            <v>549</v>
          </cell>
          <cell r="O14">
            <v>541</v>
          </cell>
          <cell r="P14">
            <v>544</v>
          </cell>
          <cell r="Q14">
            <v>569</v>
          </cell>
          <cell r="R14">
            <v>544</v>
          </cell>
        </row>
        <row r="15">
          <cell r="B15">
            <v>71</v>
          </cell>
          <cell r="C15" t="str">
            <v>Kansai2</v>
          </cell>
          <cell r="D15">
            <v>462</v>
          </cell>
          <cell r="E15">
            <v>455</v>
          </cell>
          <cell r="F15">
            <v>458</v>
          </cell>
          <cell r="G15">
            <v>460</v>
          </cell>
          <cell r="H15">
            <v>465</v>
          </cell>
          <cell r="I15">
            <v>466</v>
          </cell>
          <cell r="J15">
            <v>469</v>
          </cell>
          <cell r="K15">
            <v>468</v>
          </cell>
          <cell r="L15">
            <v>473</v>
          </cell>
          <cell r="M15">
            <v>475</v>
          </cell>
          <cell r="N15">
            <v>464</v>
          </cell>
          <cell r="O15">
            <v>464</v>
          </cell>
          <cell r="P15">
            <v>450</v>
          </cell>
          <cell r="Q15">
            <v>460</v>
          </cell>
          <cell r="R15">
            <v>450</v>
          </cell>
        </row>
        <row r="16">
          <cell r="B16">
            <v>72</v>
          </cell>
          <cell r="C16" t="str">
            <v>Hokuriku</v>
          </cell>
          <cell r="D16">
            <v>203</v>
          </cell>
          <cell r="E16">
            <v>204</v>
          </cell>
          <cell r="F16">
            <v>205</v>
          </cell>
          <cell r="G16">
            <v>209</v>
          </cell>
          <cell r="H16">
            <v>212</v>
          </cell>
          <cell r="I16">
            <v>214</v>
          </cell>
          <cell r="J16">
            <v>214</v>
          </cell>
          <cell r="K16">
            <v>211</v>
          </cell>
          <cell r="L16">
            <v>206</v>
          </cell>
          <cell r="M16">
            <v>205</v>
          </cell>
          <cell r="N16">
            <v>209</v>
          </cell>
          <cell r="O16">
            <v>208</v>
          </cell>
          <cell r="P16">
            <v>209</v>
          </cell>
          <cell r="Q16">
            <v>209</v>
          </cell>
          <cell r="R16">
            <v>209</v>
          </cell>
        </row>
        <row r="17">
          <cell r="B17">
            <v>75</v>
          </cell>
          <cell r="C17" t="str">
            <v>Okayama</v>
          </cell>
          <cell r="D17">
            <v>264</v>
          </cell>
          <cell r="E17">
            <v>264</v>
          </cell>
          <cell r="F17">
            <v>266</v>
          </cell>
          <cell r="G17">
            <v>270</v>
          </cell>
          <cell r="H17">
            <v>268</v>
          </cell>
          <cell r="I17">
            <v>262</v>
          </cell>
          <cell r="J17">
            <v>255</v>
          </cell>
          <cell r="K17">
            <v>251</v>
          </cell>
          <cell r="L17">
            <v>248</v>
          </cell>
          <cell r="M17">
            <v>245</v>
          </cell>
          <cell r="N17">
            <v>244</v>
          </cell>
          <cell r="O17">
            <v>244</v>
          </cell>
          <cell r="P17">
            <v>243</v>
          </cell>
          <cell r="Q17">
            <v>270</v>
          </cell>
          <cell r="R17">
            <v>243</v>
          </cell>
        </row>
        <row r="18">
          <cell r="B18">
            <v>77</v>
          </cell>
          <cell r="C18" t="str">
            <v>Shikoku</v>
          </cell>
          <cell r="D18">
            <v>458</v>
          </cell>
          <cell r="E18">
            <v>454</v>
          </cell>
          <cell r="F18">
            <v>451</v>
          </cell>
          <cell r="G18">
            <v>446</v>
          </cell>
          <cell r="H18">
            <v>443</v>
          </cell>
          <cell r="I18">
            <v>439</v>
          </cell>
          <cell r="J18">
            <v>436</v>
          </cell>
          <cell r="K18">
            <v>432</v>
          </cell>
          <cell r="L18">
            <v>426</v>
          </cell>
          <cell r="M18">
            <v>425</v>
          </cell>
          <cell r="N18">
            <v>420</v>
          </cell>
          <cell r="O18">
            <v>414</v>
          </cell>
          <cell r="P18">
            <v>411</v>
          </cell>
          <cell r="Q18">
            <v>446</v>
          </cell>
          <cell r="R18">
            <v>411</v>
          </cell>
        </row>
        <row r="19">
          <cell r="B19">
            <v>80</v>
          </cell>
          <cell r="C19" t="str">
            <v>Hiroshima</v>
          </cell>
          <cell r="D19">
            <v>483</v>
          </cell>
          <cell r="E19">
            <v>487</v>
          </cell>
          <cell r="F19">
            <v>486</v>
          </cell>
          <cell r="G19">
            <v>485</v>
          </cell>
          <cell r="H19">
            <v>485</v>
          </cell>
          <cell r="I19">
            <v>488</v>
          </cell>
          <cell r="J19">
            <v>485</v>
          </cell>
          <cell r="K19">
            <v>484</v>
          </cell>
          <cell r="L19">
            <v>480</v>
          </cell>
          <cell r="M19">
            <v>479</v>
          </cell>
          <cell r="N19">
            <v>474</v>
          </cell>
          <cell r="O19">
            <v>469</v>
          </cell>
          <cell r="P19">
            <v>459</v>
          </cell>
          <cell r="Q19">
            <v>485</v>
          </cell>
          <cell r="R19">
            <v>459</v>
          </cell>
        </row>
        <row r="20">
          <cell r="B20">
            <v>90</v>
          </cell>
          <cell r="C20" t="str">
            <v>Kyusyu1</v>
          </cell>
          <cell r="D20">
            <v>710</v>
          </cell>
          <cell r="E20">
            <v>706</v>
          </cell>
          <cell r="F20">
            <v>704</v>
          </cell>
          <cell r="G20">
            <v>715</v>
          </cell>
          <cell r="H20">
            <v>719</v>
          </cell>
          <cell r="I20">
            <v>730</v>
          </cell>
          <cell r="J20">
            <v>734</v>
          </cell>
          <cell r="K20">
            <v>737</v>
          </cell>
          <cell r="L20">
            <v>744</v>
          </cell>
          <cell r="M20">
            <v>754</v>
          </cell>
          <cell r="N20">
            <v>760</v>
          </cell>
          <cell r="O20">
            <v>763</v>
          </cell>
          <cell r="P20">
            <v>746</v>
          </cell>
          <cell r="Q20">
            <v>715</v>
          </cell>
          <cell r="R20">
            <v>746</v>
          </cell>
        </row>
        <row r="21">
          <cell r="B21">
            <v>91</v>
          </cell>
          <cell r="C21" t="str">
            <v>Kyusyu2</v>
          </cell>
          <cell r="D21">
            <v>449</v>
          </cell>
          <cell r="E21">
            <v>450</v>
          </cell>
          <cell r="F21">
            <v>447</v>
          </cell>
          <cell r="G21">
            <v>440</v>
          </cell>
          <cell r="H21">
            <v>437</v>
          </cell>
          <cell r="I21">
            <v>435</v>
          </cell>
          <cell r="J21">
            <v>439</v>
          </cell>
          <cell r="K21">
            <v>440</v>
          </cell>
          <cell r="L21">
            <v>437</v>
          </cell>
          <cell r="M21">
            <v>441</v>
          </cell>
          <cell r="N21">
            <v>439</v>
          </cell>
          <cell r="O21">
            <v>440</v>
          </cell>
          <cell r="P21">
            <v>433</v>
          </cell>
          <cell r="Q21">
            <v>440</v>
          </cell>
          <cell r="R21">
            <v>433</v>
          </cell>
        </row>
        <row r="22">
          <cell r="B22">
            <v>0</v>
          </cell>
          <cell r="C22" t="str">
            <v>Total</v>
          </cell>
          <cell r="D22">
            <v>8211</v>
          </cell>
          <cell r="E22">
            <v>8189</v>
          </cell>
          <cell r="F22">
            <v>8184</v>
          </cell>
          <cell r="G22">
            <v>8186</v>
          </cell>
          <cell r="H22">
            <v>8190</v>
          </cell>
          <cell r="I22">
            <v>8205</v>
          </cell>
          <cell r="J22">
            <v>8220</v>
          </cell>
          <cell r="K22">
            <v>8235</v>
          </cell>
          <cell r="L22">
            <v>8231</v>
          </cell>
          <cell r="M22">
            <v>8229</v>
          </cell>
          <cell r="N22">
            <v>8207</v>
          </cell>
          <cell r="O22">
            <v>8163</v>
          </cell>
          <cell r="P22">
            <v>8078</v>
          </cell>
          <cell r="Q22">
            <v>8186</v>
          </cell>
          <cell r="R22">
            <v>8078</v>
          </cell>
        </row>
        <row r="23">
          <cell r="B23">
            <v>10</v>
          </cell>
          <cell r="C23" t="str">
            <v>Hokkaido</v>
          </cell>
          <cell r="D23">
            <v>137</v>
          </cell>
          <cell r="E23">
            <v>10</v>
          </cell>
          <cell r="F23">
            <v>9</v>
          </cell>
          <cell r="G23">
            <v>8</v>
          </cell>
          <cell r="H23">
            <v>11</v>
          </cell>
          <cell r="I23">
            <v>15</v>
          </cell>
          <cell r="J23">
            <v>13</v>
          </cell>
          <cell r="K23">
            <v>12</v>
          </cell>
          <cell r="L23">
            <v>19</v>
          </cell>
          <cell r="M23">
            <v>12</v>
          </cell>
          <cell r="N23">
            <v>12</v>
          </cell>
          <cell r="O23">
            <v>17</v>
          </cell>
          <cell r="P23">
            <v>13</v>
          </cell>
          <cell r="Q23">
            <v>27</v>
          </cell>
        </row>
        <row r="24">
          <cell r="B24">
            <v>20</v>
          </cell>
          <cell r="C24" t="str">
            <v>Minamitohoku</v>
          </cell>
          <cell r="D24">
            <v>70</v>
          </cell>
          <cell r="E24">
            <v>10</v>
          </cell>
          <cell r="F24">
            <v>7</v>
          </cell>
          <cell r="G24">
            <v>8</v>
          </cell>
          <cell r="H24">
            <v>7</v>
          </cell>
          <cell r="I24">
            <v>10</v>
          </cell>
          <cell r="J24">
            <v>9</v>
          </cell>
          <cell r="K24">
            <v>9</v>
          </cell>
          <cell r="L24">
            <v>5</v>
          </cell>
          <cell r="M24">
            <v>4</v>
          </cell>
          <cell r="N24">
            <v>4</v>
          </cell>
          <cell r="O24">
            <v>4</v>
          </cell>
          <cell r="P24">
            <v>4</v>
          </cell>
          <cell r="Q24">
            <v>25</v>
          </cell>
        </row>
        <row r="25">
          <cell r="B25">
            <v>22</v>
          </cell>
          <cell r="C25" t="str">
            <v>Kitatohoku</v>
          </cell>
          <cell r="D25">
            <v>60</v>
          </cell>
          <cell r="E25">
            <v>5</v>
          </cell>
          <cell r="F25">
            <v>3</v>
          </cell>
          <cell r="G25">
            <v>4</v>
          </cell>
          <cell r="H25">
            <v>6</v>
          </cell>
          <cell r="I25">
            <v>7</v>
          </cell>
          <cell r="J25">
            <v>6</v>
          </cell>
          <cell r="K25">
            <v>3</v>
          </cell>
          <cell r="L25">
            <v>4</v>
          </cell>
          <cell r="M25">
            <v>5</v>
          </cell>
          <cell r="N25">
            <v>8</v>
          </cell>
          <cell r="O25">
            <v>6</v>
          </cell>
          <cell r="P25">
            <v>5</v>
          </cell>
          <cell r="Q25">
            <v>12</v>
          </cell>
        </row>
        <row r="26">
          <cell r="B26">
            <v>25</v>
          </cell>
          <cell r="C26" t="str">
            <v>Kitakanto</v>
          </cell>
          <cell r="D26">
            <v>81</v>
          </cell>
          <cell r="E26">
            <v>7</v>
          </cell>
          <cell r="F26">
            <v>7</v>
          </cell>
          <cell r="G26">
            <v>11</v>
          </cell>
          <cell r="H26">
            <v>10</v>
          </cell>
          <cell r="I26">
            <v>10</v>
          </cell>
          <cell r="J26">
            <v>8</v>
          </cell>
          <cell r="K26">
            <v>8</v>
          </cell>
          <cell r="L26">
            <v>8</v>
          </cell>
          <cell r="M26">
            <v>5</v>
          </cell>
          <cell r="N26">
            <v>6</v>
          </cell>
          <cell r="O26">
            <v>10</v>
          </cell>
          <cell r="P26">
            <v>6</v>
          </cell>
          <cell r="Q26">
            <v>25</v>
          </cell>
        </row>
        <row r="27">
          <cell r="B27">
            <v>26</v>
          </cell>
          <cell r="C27" t="str">
            <v>Shinetsu</v>
          </cell>
          <cell r="D27">
            <v>87</v>
          </cell>
          <cell r="E27">
            <v>5</v>
          </cell>
          <cell r="F27">
            <v>6</v>
          </cell>
          <cell r="G27">
            <v>5</v>
          </cell>
          <cell r="H27">
            <v>10</v>
          </cell>
          <cell r="I27">
            <v>3</v>
          </cell>
          <cell r="J27">
            <v>9</v>
          </cell>
          <cell r="K27">
            <v>3</v>
          </cell>
          <cell r="L27">
            <v>7</v>
          </cell>
          <cell r="M27">
            <v>7</v>
          </cell>
          <cell r="N27">
            <v>9</v>
          </cell>
          <cell r="O27">
            <v>6</v>
          </cell>
          <cell r="P27">
            <v>11</v>
          </cell>
          <cell r="Q27">
            <v>16</v>
          </cell>
        </row>
        <row r="28">
          <cell r="B28">
            <v>30</v>
          </cell>
          <cell r="C28" t="str">
            <v>Tokyo1</v>
          </cell>
          <cell r="D28">
            <v>263</v>
          </cell>
          <cell r="E28">
            <v>23</v>
          </cell>
          <cell r="F28">
            <v>20</v>
          </cell>
          <cell r="G28">
            <v>29</v>
          </cell>
          <cell r="H28">
            <v>22</v>
          </cell>
          <cell r="I28">
            <v>22</v>
          </cell>
          <cell r="J28">
            <v>24</v>
          </cell>
          <cell r="K28">
            <v>22</v>
          </cell>
          <cell r="L28">
            <v>21</v>
          </cell>
          <cell r="M28">
            <v>14</v>
          </cell>
          <cell r="N28">
            <v>14</v>
          </cell>
          <cell r="O28">
            <v>12</v>
          </cell>
          <cell r="P28">
            <v>14</v>
          </cell>
          <cell r="Q28">
            <v>72</v>
          </cell>
        </row>
        <row r="29">
          <cell r="B29">
            <v>31</v>
          </cell>
          <cell r="C29" t="str">
            <v>Tokyo2</v>
          </cell>
          <cell r="D29">
            <v>164</v>
          </cell>
          <cell r="E29">
            <v>14</v>
          </cell>
          <cell r="F29">
            <v>12</v>
          </cell>
          <cell r="G29">
            <v>14</v>
          </cell>
          <cell r="H29">
            <v>18</v>
          </cell>
          <cell r="I29">
            <v>15</v>
          </cell>
          <cell r="J29">
            <v>17</v>
          </cell>
          <cell r="K29">
            <v>15</v>
          </cell>
          <cell r="L29">
            <v>21</v>
          </cell>
          <cell r="M29">
            <v>16</v>
          </cell>
          <cell r="N29">
            <v>14</v>
          </cell>
          <cell r="O29">
            <v>11</v>
          </cell>
          <cell r="P29">
            <v>10</v>
          </cell>
          <cell r="Q29">
            <v>40</v>
          </cell>
        </row>
        <row r="30">
          <cell r="B30">
            <v>35</v>
          </cell>
          <cell r="C30" t="str">
            <v>Yokohama</v>
          </cell>
          <cell r="D30">
            <v>217</v>
          </cell>
          <cell r="E30">
            <v>16</v>
          </cell>
          <cell r="F30">
            <v>20</v>
          </cell>
          <cell r="G30">
            <v>13</v>
          </cell>
          <cell r="H30">
            <v>13</v>
          </cell>
          <cell r="I30">
            <v>18</v>
          </cell>
          <cell r="J30">
            <v>15</v>
          </cell>
          <cell r="K30">
            <v>18</v>
          </cell>
          <cell r="L30">
            <v>10</v>
          </cell>
          <cell r="M30">
            <v>11</v>
          </cell>
          <cell r="N30">
            <v>17</v>
          </cell>
          <cell r="O30">
            <v>17</v>
          </cell>
          <cell r="P30">
            <v>8</v>
          </cell>
          <cell r="Q30">
            <v>49</v>
          </cell>
        </row>
        <row r="31">
          <cell r="B31">
            <v>50</v>
          </cell>
          <cell r="C31" t="str">
            <v>Toukai1</v>
          </cell>
          <cell r="D31">
            <v>126</v>
          </cell>
          <cell r="E31">
            <v>6</v>
          </cell>
          <cell r="F31">
            <v>9</v>
          </cell>
          <cell r="G31">
            <v>11</v>
          </cell>
          <cell r="H31">
            <v>12</v>
          </cell>
          <cell r="I31">
            <v>14</v>
          </cell>
          <cell r="J31">
            <v>12</v>
          </cell>
          <cell r="K31">
            <v>10</v>
          </cell>
          <cell r="L31">
            <v>10</v>
          </cell>
          <cell r="M31">
            <v>12</v>
          </cell>
          <cell r="N31">
            <v>9</v>
          </cell>
          <cell r="O31">
            <v>11</v>
          </cell>
          <cell r="P31">
            <v>12</v>
          </cell>
          <cell r="Q31">
            <v>26</v>
          </cell>
        </row>
        <row r="32">
          <cell r="B32">
            <v>55</v>
          </cell>
          <cell r="C32" t="str">
            <v>Toukai2</v>
          </cell>
          <cell r="D32">
            <v>135</v>
          </cell>
          <cell r="E32">
            <v>12</v>
          </cell>
          <cell r="F32">
            <v>18</v>
          </cell>
          <cell r="G32">
            <v>13</v>
          </cell>
          <cell r="H32">
            <v>15</v>
          </cell>
          <cell r="I32">
            <v>12</v>
          </cell>
          <cell r="J32">
            <v>15</v>
          </cell>
          <cell r="K32">
            <v>16</v>
          </cell>
          <cell r="L32">
            <v>11</v>
          </cell>
          <cell r="M32">
            <v>6</v>
          </cell>
          <cell r="N32">
            <v>10</v>
          </cell>
          <cell r="O32">
            <v>8</v>
          </cell>
          <cell r="P32">
            <v>7</v>
          </cell>
          <cell r="Q32">
            <v>43</v>
          </cell>
        </row>
        <row r="33">
          <cell r="B33">
            <v>65</v>
          </cell>
          <cell r="C33" t="str">
            <v>Kansai3</v>
          </cell>
          <cell r="D33">
            <v>93</v>
          </cell>
          <cell r="E33">
            <v>5</v>
          </cell>
          <cell r="F33">
            <v>8</v>
          </cell>
          <cell r="G33">
            <v>9</v>
          </cell>
          <cell r="H33">
            <v>5</v>
          </cell>
          <cell r="I33">
            <v>6</v>
          </cell>
          <cell r="J33">
            <v>8</v>
          </cell>
          <cell r="K33">
            <v>7</v>
          </cell>
          <cell r="L33">
            <v>3</v>
          </cell>
          <cell r="M33">
            <v>3</v>
          </cell>
          <cell r="N33">
            <v>2</v>
          </cell>
          <cell r="O33">
            <v>8</v>
          </cell>
          <cell r="P33">
            <v>7</v>
          </cell>
          <cell r="Q33">
            <v>22</v>
          </cell>
        </row>
        <row r="34">
          <cell r="B34">
            <v>70</v>
          </cell>
          <cell r="C34" t="str">
            <v>Kansai1</v>
          </cell>
          <cell r="D34">
            <v>136</v>
          </cell>
          <cell r="E34">
            <v>16</v>
          </cell>
          <cell r="F34">
            <v>21</v>
          </cell>
          <cell r="G34">
            <v>10</v>
          </cell>
          <cell r="H34">
            <v>7</v>
          </cell>
          <cell r="I34">
            <v>12</v>
          </cell>
          <cell r="J34">
            <v>7</v>
          </cell>
          <cell r="K34">
            <v>15</v>
          </cell>
          <cell r="L34">
            <v>9</v>
          </cell>
          <cell r="M34">
            <v>9</v>
          </cell>
          <cell r="N34">
            <v>16</v>
          </cell>
          <cell r="O34">
            <v>10</v>
          </cell>
          <cell r="P34">
            <v>18</v>
          </cell>
          <cell r="Q34">
            <v>47</v>
          </cell>
        </row>
        <row r="35">
          <cell r="B35">
            <v>71</v>
          </cell>
          <cell r="C35" t="str">
            <v>Kansai2</v>
          </cell>
          <cell r="D35">
            <v>132</v>
          </cell>
          <cell r="E35">
            <v>5</v>
          </cell>
          <cell r="F35">
            <v>12</v>
          </cell>
          <cell r="G35">
            <v>12</v>
          </cell>
          <cell r="H35">
            <v>17</v>
          </cell>
          <cell r="I35">
            <v>9</v>
          </cell>
          <cell r="J35">
            <v>15</v>
          </cell>
          <cell r="K35">
            <v>10</v>
          </cell>
          <cell r="L35">
            <v>12</v>
          </cell>
          <cell r="M35">
            <v>12</v>
          </cell>
          <cell r="N35">
            <v>7</v>
          </cell>
          <cell r="O35">
            <v>8</v>
          </cell>
          <cell r="P35">
            <v>6</v>
          </cell>
          <cell r="Q35">
            <v>29</v>
          </cell>
        </row>
        <row r="36">
          <cell r="B36">
            <v>72</v>
          </cell>
          <cell r="C36" t="str">
            <v>Hokuriku</v>
          </cell>
          <cell r="D36">
            <v>65</v>
          </cell>
          <cell r="E36">
            <v>4</v>
          </cell>
          <cell r="F36">
            <v>6</v>
          </cell>
          <cell r="G36">
            <v>6</v>
          </cell>
          <cell r="H36">
            <v>5</v>
          </cell>
          <cell r="I36">
            <v>7</v>
          </cell>
          <cell r="J36">
            <v>5</v>
          </cell>
          <cell r="K36">
            <v>4</v>
          </cell>
          <cell r="L36">
            <v>1</v>
          </cell>
          <cell r="M36">
            <v>6</v>
          </cell>
          <cell r="N36">
            <v>6</v>
          </cell>
          <cell r="O36">
            <v>4</v>
          </cell>
          <cell r="P36">
            <v>2</v>
          </cell>
          <cell r="Q36">
            <v>16</v>
          </cell>
        </row>
        <row r="37">
          <cell r="B37">
            <v>75</v>
          </cell>
          <cell r="C37" t="str">
            <v>Okayama</v>
          </cell>
          <cell r="D37">
            <v>61</v>
          </cell>
          <cell r="E37">
            <v>6</v>
          </cell>
          <cell r="F37">
            <v>10</v>
          </cell>
          <cell r="G37">
            <v>7</v>
          </cell>
          <cell r="H37">
            <v>9</v>
          </cell>
          <cell r="I37">
            <v>4</v>
          </cell>
          <cell r="J37">
            <v>2</v>
          </cell>
          <cell r="K37">
            <v>4</v>
          </cell>
          <cell r="L37">
            <v>5</v>
          </cell>
          <cell r="M37">
            <v>5</v>
          </cell>
          <cell r="N37">
            <v>8</v>
          </cell>
          <cell r="O37">
            <v>9</v>
          </cell>
          <cell r="P37">
            <v>5</v>
          </cell>
          <cell r="Q37">
            <v>23</v>
          </cell>
        </row>
        <row r="38">
          <cell r="B38">
            <v>77</v>
          </cell>
          <cell r="C38" t="str">
            <v>Shikoku</v>
          </cell>
          <cell r="D38">
            <v>118</v>
          </cell>
          <cell r="E38">
            <v>7</v>
          </cell>
          <cell r="F38">
            <v>7</v>
          </cell>
          <cell r="G38">
            <v>9</v>
          </cell>
          <cell r="H38">
            <v>6</v>
          </cell>
          <cell r="I38">
            <v>5</v>
          </cell>
          <cell r="J38">
            <v>9</v>
          </cell>
          <cell r="K38">
            <v>7</v>
          </cell>
          <cell r="L38">
            <v>6</v>
          </cell>
          <cell r="M38">
            <v>7</v>
          </cell>
          <cell r="N38">
            <v>9</v>
          </cell>
          <cell r="O38">
            <v>9</v>
          </cell>
          <cell r="P38">
            <v>11</v>
          </cell>
          <cell r="Q38">
            <v>23</v>
          </cell>
        </row>
        <row r="39">
          <cell r="B39">
            <v>80</v>
          </cell>
          <cell r="C39" t="str">
            <v>Hiroshima</v>
          </cell>
          <cell r="D39">
            <v>125</v>
          </cell>
          <cell r="E39">
            <v>14</v>
          </cell>
          <cell r="F39">
            <v>10</v>
          </cell>
          <cell r="G39">
            <v>14</v>
          </cell>
          <cell r="H39">
            <v>12</v>
          </cell>
          <cell r="I39">
            <v>15</v>
          </cell>
          <cell r="J39">
            <v>12</v>
          </cell>
          <cell r="K39">
            <v>9</v>
          </cell>
          <cell r="L39">
            <v>9</v>
          </cell>
          <cell r="M39">
            <v>7</v>
          </cell>
          <cell r="N39">
            <v>7</v>
          </cell>
          <cell r="O39">
            <v>8</v>
          </cell>
          <cell r="P39">
            <v>13</v>
          </cell>
          <cell r="Q39">
            <v>38</v>
          </cell>
        </row>
        <row r="40">
          <cell r="B40">
            <v>90</v>
          </cell>
          <cell r="C40" t="str">
            <v>Kyusyu1</v>
          </cell>
          <cell r="D40">
            <v>234</v>
          </cell>
          <cell r="E40">
            <v>18</v>
          </cell>
          <cell r="F40">
            <v>14</v>
          </cell>
          <cell r="G40">
            <v>22</v>
          </cell>
          <cell r="H40">
            <v>21</v>
          </cell>
          <cell r="I40">
            <v>25</v>
          </cell>
          <cell r="J40">
            <v>22</v>
          </cell>
          <cell r="K40">
            <v>21</v>
          </cell>
          <cell r="L40">
            <v>15</v>
          </cell>
          <cell r="M40">
            <v>20</v>
          </cell>
          <cell r="N40">
            <v>24</v>
          </cell>
          <cell r="O40">
            <v>18</v>
          </cell>
          <cell r="P40">
            <v>21</v>
          </cell>
          <cell r="Q40">
            <v>54</v>
          </cell>
        </row>
        <row r="41">
          <cell r="B41">
            <v>91</v>
          </cell>
          <cell r="C41" t="str">
            <v>Kyusyu2</v>
          </cell>
          <cell r="D41">
            <v>145</v>
          </cell>
          <cell r="E41">
            <v>12</v>
          </cell>
          <cell r="F41">
            <v>6</v>
          </cell>
          <cell r="G41">
            <v>10</v>
          </cell>
          <cell r="H41">
            <v>10</v>
          </cell>
          <cell r="I41">
            <v>16</v>
          </cell>
          <cell r="J41">
            <v>12</v>
          </cell>
          <cell r="K41">
            <v>9</v>
          </cell>
          <cell r="L41">
            <v>8</v>
          </cell>
          <cell r="M41">
            <v>10</v>
          </cell>
          <cell r="N41">
            <v>17</v>
          </cell>
          <cell r="O41">
            <v>14</v>
          </cell>
          <cell r="P41">
            <v>5</v>
          </cell>
          <cell r="Q41">
            <v>28</v>
          </cell>
        </row>
        <row r="42">
          <cell r="B42">
            <v>0</v>
          </cell>
          <cell r="C42" t="str">
            <v>Total</v>
          </cell>
          <cell r="D42">
            <v>2449</v>
          </cell>
          <cell r="E42">
            <v>195</v>
          </cell>
          <cell r="F42">
            <v>205</v>
          </cell>
          <cell r="G42">
            <v>215</v>
          </cell>
          <cell r="H42">
            <v>216</v>
          </cell>
          <cell r="I42">
            <v>225</v>
          </cell>
          <cell r="J42">
            <v>220</v>
          </cell>
          <cell r="K42">
            <v>202</v>
          </cell>
          <cell r="L42">
            <v>184</v>
          </cell>
          <cell r="M42">
            <v>171</v>
          </cell>
          <cell r="N42">
            <v>199</v>
          </cell>
          <cell r="O42">
            <v>190</v>
          </cell>
          <cell r="P42">
            <v>178</v>
          </cell>
          <cell r="Q42">
            <v>615</v>
          </cell>
        </row>
        <row r="445">
          <cell r="B445">
            <v>10</v>
          </cell>
          <cell r="C445" t="str">
            <v>Hokkaido</v>
          </cell>
          <cell r="D445">
            <v>76</v>
          </cell>
          <cell r="E445">
            <v>6</v>
          </cell>
          <cell r="F445">
            <v>4</v>
          </cell>
          <cell r="G445">
            <v>4</v>
          </cell>
          <cell r="H445">
            <v>5</v>
          </cell>
          <cell r="I445">
            <v>7</v>
          </cell>
          <cell r="J445">
            <v>8</v>
          </cell>
          <cell r="K445">
            <v>5</v>
          </cell>
          <cell r="L445">
            <v>11</v>
          </cell>
          <cell r="M445">
            <v>2</v>
          </cell>
          <cell r="N445">
            <v>7</v>
          </cell>
          <cell r="O445">
            <v>14</v>
          </cell>
          <cell r="P445">
            <v>9</v>
          </cell>
          <cell r="Q445">
            <v>14</v>
          </cell>
          <cell r="R445">
            <v>82</v>
          </cell>
        </row>
        <row r="446">
          <cell r="B446">
            <v>20</v>
          </cell>
          <cell r="C446" t="str">
            <v>Minamitohoku</v>
          </cell>
          <cell r="D446">
            <v>24</v>
          </cell>
          <cell r="E446">
            <v>3</v>
          </cell>
          <cell r="F446">
            <v>2</v>
          </cell>
          <cell r="G446">
            <v>1</v>
          </cell>
          <cell r="H446">
            <v>3</v>
          </cell>
          <cell r="I446">
            <v>3</v>
          </cell>
          <cell r="J446">
            <v>4</v>
          </cell>
          <cell r="K446">
            <v>5</v>
          </cell>
          <cell r="L446">
            <v>1</v>
          </cell>
          <cell r="M446">
            <v>1</v>
          </cell>
          <cell r="N446">
            <v>2</v>
          </cell>
          <cell r="O446">
            <v>0</v>
          </cell>
          <cell r="P446">
            <v>2</v>
          </cell>
          <cell r="Q446">
            <v>6</v>
          </cell>
          <cell r="R446">
            <v>27</v>
          </cell>
        </row>
        <row r="447">
          <cell r="B447">
            <v>22</v>
          </cell>
          <cell r="C447" t="str">
            <v>Kitatohoku</v>
          </cell>
          <cell r="D447">
            <v>19</v>
          </cell>
          <cell r="E447">
            <v>2</v>
          </cell>
          <cell r="F447">
            <v>1</v>
          </cell>
          <cell r="G447">
            <v>1</v>
          </cell>
          <cell r="H447">
            <v>4</v>
          </cell>
          <cell r="I447">
            <v>3</v>
          </cell>
          <cell r="J447">
            <v>3</v>
          </cell>
          <cell r="K447">
            <v>1</v>
          </cell>
          <cell r="L447">
            <v>1</v>
          </cell>
          <cell r="M447">
            <v>3</v>
          </cell>
          <cell r="N447">
            <v>5</v>
          </cell>
          <cell r="O447">
            <v>2</v>
          </cell>
          <cell r="P447">
            <v>1</v>
          </cell>
          <cell r="Q447">
            <v>4</v>
          </cell>
          <cell r="R447">
            <v>27</v>
          </cell>
        </row>
        <row r="448">
          <cell r="B448">
            <v>25</v>
          </cell>
          <cell r="C448" t="str">
            <v>Kitakanto</v>
          </cell>
          <cell r="D448">
            <v>30</v>
          </cell>
          <cell r="E448">
            <v>3</v>
          </cell>
          <cell r="F448">
            <v>1</v>
          </cell>
          <cell r="G448">
            <v>3</v>
          </cell>
          <cell r="H448">
            <v>5</v>
          </cell>
          <cell r="I448">
            <v>6</v>
          </cell>
          <cell r="J448">
            <v>4</v>
          </cell>
          <cell r="K448">
            <v>4</v>
          </cell>
          <cell r="L448">
            <v>4</v>
          </cell>
          <cell r="M448">
            <v>3</v>
          </cell>
          <cell r="N448">
            <v>2</v>
          </cell>
          <cell r="O448">
            <v>4</v>
          </cell>
          <cell r="P448">
            <v>3</v>
          </cell>
          <cell r="Q448">
            <v>7</v>
          </cell>
          <cell r="R448">
            <v>42</v>
          </cell>
        </row>
        <row r="449">
          <cell r="B449">
            <v>26</v>
          </cell>
          <cell r="C449" t="str">
            <v>Shinetsu</v>
          </cell>
          <cell r="D449">
            <v>50</v>
          </cell>
          <cell r="E449">
            <v>2</v>
          </cell>
          <cell r="F449">
            <v>2</v>
          </cell>
          <cell r="G449">
            <v>2</v>
          </cell>
          <cell r="H449">
            <v>8</v>
          </cell>
          <cell r="I449">
            <v>1</v>
          </cell>
          <cell r="J449">
            <v>7</v>
          </cell>
          <cell r="K449">
            <v>2</v>
          </cell>
          <cell r="L449">
            <v>4</v>
          </cell>
          <cell r="M449">
            <v>2</v>
          </cell>
          <cell r="N449">
            <v>4</v>
          </cell>
          <cell r="O449">
            <v>5</v>
          </cell>
          <cell r="P449">
            <v>7</v>
          </cell>
          <cell r="Q449">
            <v>6</v>
          </cell>
          <cell r="R449">
            <v>46</v>
          </cell>
        </row>
        <row r="450">
          <cell r="B450">
            <v>30</v>
          </cell>
          <cell r="C450" t="str">
            <v>Tokyo1</v>
          </cell>
          <cell r="D450">
            <v>50</v>
          </cell>
          <cell r="E450">
            <v>12</v>
          </cell>
          <cell r="F450">
            <v>5</v>
          </cell>
          <cell r="G450">
            <v>6</v>
          </cell>
          <cell r="H450">
            <v>7</v>
          </cell>
          <cell r="I450">
            <v>6</v>
          </cell>
          <cell r="J450">
            <v>6</v>
          </cell>
          <cell r="K450">
            <v>7</v>
          </cell>
          <cell r="L450">
            <v>4</v>
          </cell>
          <cell r="M450">
            <v>4</v>
          </cell>
          <cell r="N450">
            <v>2</v>
          </cell>
          <cell r="O450">
            <v>2</v>
          </cell>
          <cell r="P450">
            <v>0</v>
          </cell>
          <cell r="Q450">
            <v>23</v>
          </cell>
          <cell r="R450">
            <v>61</v>
          </cell>
        </row>
        <row r="451">
          <cell r="B451">
            <v>31</v>
          </cell>
          <cell r="C451" t="str">
            <v>Tokyo2</v>
          </cell>
          <cell r="D451">
            <v>43</v>
          </cell>
          <cell r="E451">
            <v>4</v>
          </cell>
          <cell r="F451">
            <v>4</v>
          </cell>
          <cell r="G451">
            <v>5</v>
          </cell>
          <cell r="H451">
            <v>6</v>
          </cell>
          <cell r="I451">
            <v>7</v>
          </cell>
          <cell r="J451">
            <v>8</v>
          </cell>
          <cell r="K451">
            <v>7</v>
          </cell>
          <cell r="L451">
            <v>5</v>
          </cell>
          <cell r="M451">
            <v>9</v>
          </cell>
          <cell r="N451">
            <v>3</v>
          </cell>
          <cell r="O451">
            <v>4</v>
          </cell>
          <cell r="P451">
            <v>5</v>
          </cell>
          <cell r="Q451">
            <v>13</v>
          </cell>
          <cell r="R451">
            <v>67</v>
          </cell>
        </row>
        <row r="452">
          <cell r="B452">
            <v>35</v>
          </cell>
          <cell r="C452" t="str">
            <v>Yokohama</v>
          </cell>
          <cell r="D452">
            <v>83</v>
          </cell>
          <cell r="E452">
            <v>8</v>
          </cell>
          <cell r="F452">
            <v>8</v>
          </cell>
          <cell r="G452">
            <v>4</v>
          </cell>
          <cell r="H452">
            <v>3</v>
          </cell>
          <cell r="I452">
            <v>9</v>
          </cell>
          <cell r="J452">
            <v>8</v>
          </cell>
          <cell r="K452">
            <v>11</v>
          </cell>
          <cell r="L452">
            <v>2</v>
          </cell>
          <cell r="M452">
            <v>2</v>
          </cell>
          <cell r="N452">
            <v>7</v>
          </cell>
          <cell r="O452">
            <v>10</v>
          </cell>
          <cell r="P452">
            <v>3</v>
          </cell>
          <cell r="Q452">
            <v>20</v>
          </cell>
          <cell r="R452">
            <v>75</v>
          </cell>
        </row>
        <row r="453">
          <cell r="B453">
            <v>50</v>
          </cell>
          <cell r="C453" t="str">
            <v>Toukai1</v>
          </cell>
          <cell r="D453">
            <v>30</v>
          </cell>
          <cell r="E453">
            <v>4</v>
          </cell>
          <cell r="F453">
            <v>3</v>
          </cell>
          <cell r="G453">
            <v>8</v>
          </cell>
          <cell r="H453">
            <v>4</v>
          </cell>
          <cell r="I453">
            <v>1</v>
          </cell>
          <cell r="J453">
            <v>1</v>
          </cell>
          <cell r="K453">
            <v>1</v>
          </cell>
          <cell r="L453">
            <v>5</v>
          </cell>
          <cell r="M453">
            <v>4</v>
          </cell>
          <cell r="N453">
            <v>3</v>
          </cell>
          <cell r="O453">
            <v>3</v>
          </cell>
          <cell r="P453">
            <v>2</v>
          </cell>
          <cell r="Q453">
            <v>15</v>
          </cell>
          <cell r="R453">
            <v>39</v>
          </cell>
        </row>
        <row r="454">
          <cell r="B454">
            <v>55</v>
          </cell>
          <cell r="C454" t="str">
            <v>Toukai2</v>
          </cell>
          <cell r="D454">
            <v>51</v>
          </cell>
          <cell r="E454">
            <v>4</v>
          </cell>
          <cell r="F454">
            <v>7</v>
          </cell>
          <cell r="G454">
            <v>6</v>
          </cell>
          <cell r="H454">
            <v>6</v>
          </cell>
          <cell r="I454">
            <v>5</v>
          </cell>
          <cell r="J454">
            <v>3</v>
          </cell>
          <cell r="K454">
            <v>9</v>
          </cell>
          <cell r="L454">
            <v>4</v>
          </cell>
          <cell r="M454">
            <v>2</v>
          </cell>
          <cell r="N454">
            <v>1</v>
          </cell>
          <cell r="O454">
            <v>3</v>
          </cell>
          <cell r="P454">
            <v>1</v>
          </cell>
          <cell r="Q454">
            <v>17</v>
          </cell>
          <cell r="R454">
            <v>51</v>
          </cell>
        </row>
        <row r="455">
          <cell r="B455">
            <v>65</v>
          </cell>
          <cell r="C455" t="str">
            <v>Kansai3</v>
          </cell>
          <cell r="D455">
            <v>14</v>
          </cell>
          <cell r="E455">
            <v>2</v>
          </cell>
          <cell r="F455">
            <v>1</v>
          </cell>
          <cell r="G455">
            <v>3</v>
          </cell>
          <cell r="H455">
            <v>2</v>
          </cell>
          <cell r="I455">
            <v>2</v>
          </cell>
          <cell r="J455">
            <v>3</v>
          </cell>
          <cell r="K455">
            <v>1</v>
          </cell>
          <cell r="L455">
            <v>1</v>
          </cell>
          <cell r="M455">
            <v>1</v>
          </cell>
          <cell r="N455">
            <v>1</v>
          </cell>
          <cell r="O455">
            <v>2</v>
          </cell>
          <cell r="P455">
            <v>1</v>
          </cell>
          <cell r="Q455">
            <v>6</v>
          </cell>
          <cell r="R455">
            <v>20</v>
          </cell>
        </row>
        <row r="456">
          <cell r="B456">
            <v>70</v>
          </cell>
          <cell r="C456" t="str">
            <v>Kansai1</v>
          </cell>
          <cell r="D456">
            <v>42</v>
          </cell>
          <cell r="E456">
            <v>6</v>
          </cell>
          <cell r="F456">
            <v>11</v>
          </cell>
          <cell r="G456">
            <v>5</v>
          </cell>
          <cell r="H456">
            <v>3</v>
          </cell>
          <cell r="I456">
            <v>5</v>
          </cell>
          <cell r="J456">
            <v>3</v>
          </cell>
          <cell r="K456">
            <v>8</v>
          </cell>
          <cell r="L456">
            <v>6</v>
          </cell>
          <cell r="M456">
            <v>4</v>
          </cell>
          <cell r="N456">
            <v>6</v>
          </cell>
          <cell r="O456">
            <v>7</v>
          </cell>
          <cell r="P456">
            <v>6</v>
          </cell>
          <cell r="Q456">
            <v>22</v>
          </cell>
          <cell r="R456">
            <v>70</v>
          </cell>
        </row>
        <row r="457">
          <cell r="B457">
            <v>71</v>
          </cell>
          <cell r="C457" t="str">
            <v>Kansai2</v>
          </cell>
          <cell r="D457">
            <v>57</v>
          </cell>
          <cell r="E457">
            <v>2</v>
          </cell>
          <cell r="F457">
            <v>7</v>
          </cell>
          <cell r="G457">
            <v>9</v>
          </cell>
          <cell r="H457">
            <v>7</v>
          </cell>
          <cell r="I457">
            <v>5</v>
          </cell>
          <cell r="J457">
            <v>7</v>
          </cell>
          <cell r="K457">
            <v>2</v>
          </cell>
          <cell r="L457">
            <v>6</v>
          </cell>
          <cell r="M457">
            <v>5</v>
          </cell>
          <cell r="N457">
            <v>3</v>
          </cell>
          <cell r="O457">
            <v>4</v>
          </cell>
          <cell r="P457">
            <v>2</v>
          </cell>
          <cell r="Q457">
            <v>18</v>
          </cell>
          <cell r="R457">
            <v>59</v>
          </cell>
        </row>
        <row r="458">
          <cell r="B458">
            <v>72</v>
          </cell>
          <cell r="C458" t="str">
            <v>Hokuriku</v>
          </cell>
          <cell r="D458">
            <v>19</v>
          </cell>
          <cell r="E458">
            <v>1</v>
          </cell>
          <cell r="F458">
            <v>4</v>
          </cell>
          <cell r="G458">
            <v>1</v>
          </cell>
          <cell r="H458">
            <v>1</v>
          </cell>
          <cell r="I458">
            <v>2</v>
          </cell>
          <cell r="J458">
            <v>0</v>
          </cell>
          <cell r="K458">
            <v>1</v>
          </cell>
          <cell r="L458">
            <v>0</v>
          </cell>
          <cell r="M458">
            <v>2</v>
          </cell>
          <cell r="N458">
            <v>1</v>
          </cell>
          <cell r="O458">
            <v>1</v>
          </cell>
          <cell r="P458">
            <v>0</v>
          </cell>
          <cell r="Q458">
            <v>6</v>
          </cell>
          <cell r="R458">
            <v>14</v>
          </cell>
        </row>
        <row r="459">
          <cell r="B459">
            <v>75</v>
          </cell>
          <cell r="C459" t="str">
            <v>Okayama</v>
          </cell>
          <cell r="D459">
            <v>13</v>
          </cell>
          <cell r="E459">
            <v>3</v>
          </cell>
          <cell r="F459">
            <v>2</v>
          </cell>
          <cell r="G459">
            <v>2</v>
          </cell>
          <cell r="H459">
            <v>4</v>
          </cell>
          <cell r="I459">
            <v>0</v>
          </cell>
          <cell r="J459">
            <v>1</v>
          </cell>
          <cell r="K459">
            <v>2</v>
          </cell>
          <cell r="L459">
            <v>2</v>
          </cell>
          <cell r="M459">
            <v>1</v>
          </cell>
          <cell r="N459">
            <v>0</v>
          </cell>
          <cell r="O459">
            <v>2</v>
          </cell>
          <cell r="P459">
            <v>1</v>
          </cell>
          <cell r="Q459">
            <v>7</v>
          </cell>
          <cell r="R459">
            <v>20</v>
          </cell>
        </row>
        <row r="460">
          <cell r="B460">
            <v>77</v>
          </cell>
          <cell r="C460" t="str">
            <v>Shikoku</v>
          </cell>
          <cell r="D460">
            <v>28</v>
          </cell>
          <cell r="E460">
            <v>2</v>
          </cell>
          <cell r="F460">
            <v>1</v>
          </cell>
          <cell r="G460">
            <v>2</v>
          </cell>
          <cell r="H460">
            <v>0</v>
          </cell>
          <cell r="I460">
            <v>1</v>
          </cell>
          <cell r="J460">
            <v>2</v>
          </cell>
          <cell r="K460">
            <v>2</v>
          </cell>
          <cell r="L460">
            <v>0</v>
          </cell>
          <cell r="M460">
            <v>0</v>
          </cell>
          <cell r="N460">
            <v>0</v>
          </cell>
          <cell r="O460">
            <v>4</v>
          </cell>
          <cell r="P460">
            <v>1</v>
          </cell>
          <cell r="Q460">
            <v>5</v>
          </cell>
          <cell r="R460">
            <v>15</v>
          </cell>
        </row>
        <row r="461">
          <cell r="B461">
            <v>80</v>
          </cell>
          <cell r="C461" t="str">
            <v>Hiroshima</v>
          </cell>
          <cell r="D461">
            <v>30</v>
          </cell>
          <cell r="E461">
            <v>4</v>
          </cell>
          <cell r="F461">
            <v>5</v>
          </cell>
          <cell r="G461">
            <v>7</v>
          </cell>
          <cell r="H461">
            <v>6</v>
          </cell>
          <cell r="I461">
            <v>9</v>
          </cell>
          <cell r="J461">
            <v>6</v>
          </cell>
          <cell r="K461">
            <v>1</v>
          </cell>
          <cell r="L461">
            <v>3</v>
          </cell>
          <cell r="M461">
            <v>1</v>
          </cell>
          <cell r="N461">
            <v>2</v>
          </cell>
          <cell r="O461">
            <v>2</v>
          </cell>
          <cell r="P461">
            <v>4</v>
          </cell>
          <cell r="Q461">
            <v>16</v>
          </cell>
          <cell r="R461">
            <v>50</v>
          </cell>
        </row>
        <row r="462">
          <cell r="B462">
            <v>90</v>
          </cell>
          <cell r="C462" t="str">
            <v>Kyusyu1</v>
          </cell>
          <cell r="D462">
            <v>50</v>
          </cell>
          <cell r="E462">
            <v>3</v>
          </cell>
          <cell r="F462">
            <v>1</v>
          </cell>
          <cell r="G462">
            <v>6</v>
          </cell>
          <cell r="H462">
            <v>6</v>
          </cell>
          <cell r="I462">
            <v>6</v>
          </cell>
          <cell r="J462">
            <v>2</v>
          </cell>
          <cell r="K462">
            <v>2</v>
          </cell>
          <cell r="L462">
            <v>3</v>
          </cell>
          <cell r="M462">
            <v>4</v>
          </cell>
          <cell r="N462">
            <v>3</v>
          </cell>
          <cell r="O462">
            <v>2</v>
          </cell>
          <cell r="P462">
            <v>0</v>
          </cell>
          <cell r="Q462">
            <v>10</v>
          </cell>
          <cell r="R462">
            <v>38</v>
          </cell>
        </row>
        <row r="463">
          <cell r="B463">
            <v>91</v>
          </cell>
          <cell r="C463" t="str">
            <v>Kyusyu2</v>
          </cell>
          <cell r="D463">
            <v>52</v>
          </cell>
          <cell r="E463">
            <v>2</v>
          </cell>
          <cell r="F463">
            <v>5</v>
          </cell>
          <cell r="G463">
            <v>3</v>
          </cell>
          <cell r="H463">
            <v>4</v>
          </cell>
          <cell r="I463">
            <v>4</v>
          </cell>
          <cell r="J463">
            <v>7</v>
          </cell>
          <cell r="K463">
            <v>2</v>
          </cell>
          <cell r="L463">
            <v>5</v>
          </cell>
          <cell r="M463">
            <v>3</v>
          </cell>
          <cell r="N463">
            <v>7</v>
          </cell>
          <cell r="O463">
            <v>6</v>
          </cell>
          <cell r="P463">
            <v>1</v>
          </cell>
          <cell r="Q463">
            <v>10</v>
          </cell>
          <cell r="R463">
            <v>49</v>
          </cell>
        </row>
        <row r="464">
          <cell r="B464">
            <v>1</v>
          </cell>
          <cell r="C464" t="str">
            <v>Others</v>
          </cell>
          <cell r="D464">
            <v>8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1</v>
          </cell>
          <cell r="J464">
            <v>2</v>
          </cell>
          <cell r="K464">
            <v>1</v>
          </cell>
          <cell r="L464">
            <v>0</v>
          </cell>
          <cell r="M464">
            <v>0</v>
          </cell>
          <cell r="N464">
            <v>1</v>
          </cell>
          <cell r="O464">
            <v>1</v>
          </cell>
          <cell r="P464">
            <v>1</v>
          </cell>
          <cell r="Q464">
            <v>0</v>
          </cell>
          <cell r="R464">
            <v>7</v>
          </cell>
        </row>
        <row r="465">
          <cell r="B465">
            <v>0</v>
          </cell>
          <cell r="C465" t="str">
            <v>Total</v>
          </cell>
          <cell r="D465">
            <v>769</v>
          </cell>
          <cell r="E465">
            <v>73</v>
          </cell>
          <cell r="F465">
            <v>74</v>
          </cell>
          <cell r="G465">
            <v>78</v>
          </cell>
          <cell r="H465">
            <v>84</v>
          </cell>
          <cell r="I465">
            <v>83</v>
          </cell>
          <cell r="J465">
            <v>85</v>
          </cell>
          <cell r="K465">
            <v>74</v>
          </cell>
          <cell r="L465">
            <v>67</v>
          </cell>
          <cell r="M465">
            <v>53</v>
          </cell>
          <cell r="N465">
            <v>60</v>
          </cell>
          <cell r="O465">
            <v>78</v>
          </cell>
          <cell r="P465">
            <v>50</v>
          </cell>
          <cell r="Q465">
            <v>225</v>
          </cell>
          <cell r="R465">
            <v>859</v>
          </cell>
        </row>
        <row r="508">
          <cell r="B508">
            <v>10</v>
          </cell>
          <cell r="C508" t="str">
            <v>Hokkaido</v>
          </cell>
          <cell r="D508">
            <v>26</v>
          </cell>
          <cell r="E508">
            <v>0</v>
          </cell>
          <cell r="F508">
            <v>0</v>
          </cell>
          <cell r="G508">
            <v>2</v>
          </cell>
          <cell r="H508">
            <v>1</v>
          </cell>
          <cell r="I508">
            <v>0</v>
          </cell>
          <cell r="J508">
            <v>1</v>
          </cell>
          <cell r="K508">
            <v>1</v>
          </cell>
          <cell r="L508">
            <v>1</v>
          </cell>
          <cell r="M508">
            <v>0</v>
          </cell>
          <cell r="N508">
            <v>0</v>
          </cell>
          <cell r="O508">
            <v>5</v>
          </cell>
          <cell r="P508">
            <v>2</v>
          </cell>
          <cell r="Q508">
            <v>2</v>
          </cell>
          <cell r="R508">
            <v>13</v>
          </cell>
        </row>
        <row r="509">
          <cell r="B509">
            <v>20</v>
          </cell>
          <cell r="C509" t="str">
            <v>Minamitohoku</v>
          </cell>
          <cell r="D509">
            <v>14</v>
          </cell>
          <cell r="E509">
            <v>0</v>
          </cell>
          <cell r="F509">
            <v>0</v>
          </cell>
          <cell r="G509">
            <v>4</v>
          </cell>
          <cell r="H509">
            <v>0</v>
          </cell>
          <cell r="I509">
            <v>0</v>
          </cell>
          <cell r="J509">
            <v>0</v>
          </cell>
          <cell r="K509">
            <v>1</v>
          </cell>
          <cell r="L509">
            <v>1</v>
          </cell>
          <cell r="M509">
            <v>1</v>
          </cell>
          <cell r="N509">
            <v>1</v>
          </cell>
          <cell r="O509">
            <v>0</v>
          </cell>
          <cell r="P509">
            <v>0</v>
          </cell>
          <cell r="Q509">
            <v>4</v>
          </cell>
          <cell r="R509">
            <v>8</v>
          </cell>
        </row>
        <row r="510">
          <cell r="B510">
            <v>22</v>
          </cell>
          <cell r="C510" t="str">
            <v>Kitatohoku</v>
          </cell>
          <cell r="D510">
            <v>13</v>
          </cell>
          <cell r="E510">
            <v>0</v>
          </cell>
          <cell r="F510">
            <v>1</v>
          </cell>
          <cell r="G510">
            <v>2</v>
          </cell>
          <cell r="H510">
            <v>2</v>
          </cell>
          <cell r="I510">
            <v>1</v>
          </cell>
          <cell r="J510">
            <v>1</v>
          </cell>
          <cell r="K510">
            <v>2</v>
          </cell>
          <cell r="L510">
            <v>1</v>
          </cell>
          <cell r="M510">
            <v>1</v>
          </cell>
          <cell r="N510">
            <v>0</v>
          </cell>
          <cell r="O510">
            <v>0</v>
          </cell>
          <cell r="P510">
            <v>2</v>
          </cell>
          <cell r="Q510">
            <v>3</v>
          </cell>
          <cell r="R510">
            <v>13</v>
          </cell>
        </row>
        <row r="511">
          <cell r="B511">
            <v>25</v>
          </cell>
          <cell r="C511" t="str">
            <v>Kitakanto</v>
          </cell>
          <cell r="D511">
            <v>14</v>
          </cell>
          <cell r="E511">
            <v>0</v>
          </cell>
          <cell r="F511">
            <v>0</v>
          </cell>
          <cell r="G511">
            <v>1</v>
          </cell>
          <cell r="H511">
            <v>1</v>
          </cell>
          <cell r="I511">
            <v>2</v>
          </cell>
          <cell r="J511">
            <v>5</v>
          </cell>
          <cell r="K511">
            <v>2</v>
          </cell>
          <cell r="L511">
            <v>0</v>
          </cell>
          <cell r="M511">
            <v>1</v>
          </cell>
          <cell r="N511">
            <v>2</v>
          </cell>
          <cell r="O511">
            <v>1</v>
          </cell>
          <cell r="P511">
            <v>0</v>
          </cell>
          <cell r="Q511">
            <v>1</v>
          </cell>
          <cell r="R511">
            <v>15</v>
          </cell>
        </row>
        <row r="512">
          <cell r="B512">
            <v>26</v>
          </cell>
          <cell r="C512" t="str">
            <v>Shinetsu</v>
          </cell>
          <cell r="D512">
            <v>6</v>
          </cell>
          <cell r="E512">
            <v>1</v>
          </cell>
          <cell r="F512">
            <v>0</v>
          </cell>
          <cell r="G512">
            <v>2</v>
          </cell>
          <cell r="H512">
            <v>1</v>
          </cell>
          <cell r="I512">
            <v>3</v>
          </cell>
          <cell r="J512">
            <v>0</v>
          </cell>
          <cell r="K512">
            <v>1</v>
          </cell>
          <cell r="L512">
            <v>0</v>
          </cell>
          <cell r="M512">
            <v>0</v>
          </cell>
          <cell r="N512">
            <v>2</v>
          </cell>
          <cell r="O512">
            <v>0</v>
          </cell>
          <cell r="P512">
            <v>0</v>
          </cell>
          <cell r="Q512">
            <v>3</v>
          </cell>
          <cell r="R512">
            <v>10</v>
          </cell>
        </row>
        <row r="513">
          <cell r="B513">
            <v>30</v>
          </cell>
          <cell r="C513" t="str">
            <v>Tokyo1</v>
          </cell>
          <cell r="D513">
            <v>55</v>
          </cell>
          <cell r="E513">
            <v>2</v>
          </cell>
          <cell r="F513">
            <v>4</v>
          </cell>
          <cell r="G513">
            <v>4</v>
          </cell>
          <cell r="H513">
            <v>3</v>
          </cell>
          <cell r="I513">
            <v>1</v>
          </cell>
          <cell r="J513">
            <v>2</v>
          </cell>
          <cell r="K513">
            <v>4</v>
          </cell>
          <cell r="L513">
            <v>7</v>
          </cell>
          <cell r="M513">
            <v>3</v>
          </cell>
          <cell r="N513">
            <v>9</v>
          </cell>
          <cell r="O513">
            <v>3</v>
          </cell>
          <cell r="P513">
            <v>3</v>
          </cell>
          <cell r="Q513">
            <v>10</v>
          </cell>
          <cell r="R513">
            <v>45</v>
          </cell>
        </row>
        <row r="514">
          <cell r="B514">
            <v>31</v>
          </cell>
          <cell r="C514" t="str">
            <v>Tokyo2</v>
          </cell>
          <cell r="D514">
            <v>58</v>
          </cell>
          <cell r="E514">
            <v>4</v>
          </cell>
          <cell r="F514">
            <v>4</v>
          </cell>
          <cell r="G514">
            <v>3</v>
          </cell>
          <cell r="H514">
            <v>6</v>
          </cell>
          <cell r="I514">
            <v>2</v>
          </cell>
          <cell r="J514">
            <v>4</v>
          </cell>
          <cell r="K514">
            <v>3</v>
          </cell>
          <cell r="L514">
            <v>4</v>
          </cell>
          <cell r="M514">
            <v>0</v>
          </cell>
          <cell r="N514">
            <v>10</v>
          </cell>
          <cell r="O514">
            <v>5</v>
          </cell>
          <cell r="P514">
            <v>1</v>
          </cell>
          <cell r="Q514">
            <v>11</v>
          </cell>
          <cell r="R514">
            <v>46</v>
          </cell>
        </row>
        <row r="515">
          <cell r="B515">
            <v>35</v>
          </cell>
          <cell r="C515" t="str">
            <v>Yokohama</v>
          </cell>
          <cell r="D515">
            <v>29</v>
          </cell>
          <cell r="E515">
            <v>1</v>
          </cell>
          <cell r="F515">
            <v>1</v>
          </cell>
          <cell r="G515">
            <v>2</v>
          </cell>
          <cell r="H515">
            <v>14</v>
          </cell>
          <cell r="I515">
            <v>3</v>
          </cell>
          <cell r="J515">
            <v>3</v>
          </cell>
          <cell r="K515">
            <v>1</v>
          </cell>
          <cell r="L515">
            <v>3</v>
          </cell>
          <cell r="M515">
            <v>0</v>
          </cell>
          <cell r="N515">
            <v>10</v>
          </cell>
          <cell r="O515">
            <v>2</v>
          </cell>
          <cell r="P515">
            <v>3</v>
          </cell>
          <cell r="Q515">
            <v>4</v>
          </cell>
          <cell r="R515">
            <v>43</v>
          </cell>
        </row>
        <row r="516">
          <cell r="B516">
            <v>50</v>
          </cell>
          <cell r="C516" t="str">
            <v>Toukai1</v>
          </cell>
          <cell r="D516">
            <v>22</v>
          </cell>
          <cell r="E516">
            <v>1</v>
          </cell>
          <cell r="F516">
            <v>8</v>
          </cell>
          <cell r="G516">
            <v>3</v>
          </cell>
          <cell r="H516">
            <v>0</v>
          </cell>
          <cell r="I516">
            <v>7</v>
          </cell>
          <cell r="J516">
            <v>2</v>
          </cell>
          <cell r="K516">
            <v>3</v>
          </cell>
          <cell r="L516">
            <v>1</v>
          </cell>
          <cell r="M516">
            <v>5</v>
          </cell>
          <cell r="N516">
            <v>2</v>
          </cell>
          <cell r="O516">
            <v>7</v>
          </cell>
          <cell r="P516">
            <v>2</v>
          </cell>
          <cell r="Q516">
            <v>12</v>
          </cell>
          <cell r="R516">
            <v>41</v>
          </cell>
        </row>
        <row r="517">
          <cell r="B517">
            <v>55</v>
          </cell>
          <cell r="C517" t="str">
            <v>Toukai2</v>
          </cell>
          <cell r="D517">
            <v>35</v>
          </cell>
          <cell r="E517">
            <v>4</v>
          </cell>
          <cell r="F517">
            <v>3</v>
          </cell>
          <cell r="G517">
            <v>2</v>
          </cell>
          <cell r="H517">
            <v>4</v>
          </cell>
          <cell r="I517">
            <v>2</v>
          </cell>
          <cell r="J517">
            <v>1</v>
          </cell>
          <cell r="K517">
            <v>1</v>
          </cell>
          <cell r="L517">
            <v>3</v>
          </cell>
          <cell r="M517">
            <v>1</v>
          </cell>
          <cell r="N517">
            <v>1</v>
          </cell>
          <cell r="O517">
            <v>4</v>
          </cell>
          <cell r="P517">
            <v>2</v>
          </cell>
          <cell r="Q517">
            <v>9</v>
          </cell>
          <cell r="R517">
            <v>28</v>
          </cell>
        </row>
        <row r="518">
          <cell r="B518">
            <v>65</v>
          </cell>
          <cell r="C518" t="str">
            <v>Kansai3</v>
          </cell>
          <cell r="D518">
            <v>12</v>
          </cell>
          <cell r="E518">
            <v>2</v>
          </cell>
          <cell r="F518">
            <v>1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2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3</v>
          </cell>
          <cell r="R518">
            <v>5</v>
          </cell>
        </row>
        <row r="519">
          <cell r="B519">
            <v>70</v>
          </cell>
          <cell r="C519" t="str">
            <v>Kansai1</v>
          </cell>
          <cell r="D519">
            <v>39</v>
          </cell>
          <cell r="E519">
            <v>4</v>
          </cell>
          <cell r="F519">
            <v>1</v>
          </cell>
          <cell r="G519">
            <v>3</v>
          </cell>
          <cell r="H519">
            <v>1</v>
          </cell>
          <cell r="I519">
            <v>2</v>
          </cell>
          <cell r="J519">
            <v>1</v>
          </cell>
          <cell r="K519">
            <v>1</v>
          </cell>
          <cell r="L519">
            <v>0</v>
          </cell>
          <cell r="M519">
            <v>3</v>
          </cell>
          <cell r="N519">
            <v>2</v>
          </cell>
          <cell r="O519">
            <v>1</v>
          </cell>
          <cell r="P519">
            <v>1</v>
          </cell>
          <cell r="Q519">
            <v>8</v>
          </cell>
          <cell r="R519">
            <v>20</v>
          </cell>
        </row>
        <row r="520">
          <cell r="B520">
            <v>71</v>
          </cell>
          <cell r="C520" t="str">
            <v>Kansai2</v>
          </cell>
          <cell r="D520">
            <v>24</v>
          </cell>
          <cell r="E520">
            <v>2</v>
          </cell>
          <cell r="F520">
            <v>2</v>
          </cell>
          <cell r="G520">
            <v>2</v>
          </cell>
          <cell r="H520">
            <v>1</v>
          </cell>
          <cell r="I520">
            <v>2</v>
          </cell>
          <cell r="J520">
            <v>2</v>
          </cell>
          <cell r="K520">
            <v>0</v>
          </cell>
          <cell r="L520">
            <v>2</v>
          </cell>
          <cell r="M520">
            <v>3</v>
          </cell>
          <cell r="N520">
            <v>2</v>
          </cell>
          <cell r="O520">
            <v>1</v>
          </cell>
          <cell r="P520">
            <v>1</v>
          </cell>
          <cell r="Q520">
            <v>6</v>
          </cell>
          <cell r="R520">
            <v>20</v>
          </cell>
        </row>
        <row r="521">
          <cell r="B521">
            <v>72</v>
          </cell>
          <cell r="C521" t="str">
            <v>Hokuriku</v>
          </cell>
          <cell r="D521">
            <v>8</v>
          </cell>
          <cell r="E521">
            <v>0</v>
          </cell>
          <cell r="F521">
            <v>1</v>
          </cell>
          <cell r="G521">
            <v>0</v>
          </cell>
          <cell r="H521">
            <v>0</v>
          </cell>
          <cell r="I521">
            <v>1</v>
          </cell>
          <cell r="J521">
            <v>1</v>
          </cell>
          <cell r="K521">
            <v>2</v>
          </cell>
          <cell r="L521">
            <v>4</v>
          </cell>
          <cell r="M521">
            <v>0</v>
          </cell>
          <cell r="N521">
            <v>1</v>
          </cell>
          <cell r="O521">
            <v>0</v>
          </cell>
          <cell r="P521">
            <v>0</v>
          </cell>
          <cell r="Q521">
            <v>1</v>
          </cell>
          <cell r="R521">
            <v>10</v>
          </cell>
        </row>
        <row r="522">
          <cell r="B522">
            <v>75</v>
          </cell>
          <cell r="C522" t="str">
            <v>Okayama</v>
          </cell>
          <cell r="D522">
            <v>19</v>
          </cell>
          <cell r="E522">
            <v>1</v>
          </cell>
          <cell r="F522">
            <v>0</v>
          </cell>
          <cell r="G522">
            <v>2</v>
          </cell>
          <cell r="H522">
            <v>1</v>
          </cell>
          <cell r="I522">
            <v>0</v>
          </cell>
          <cell r="J522">
            <v>0</v>
          </cell>
          <cell r="K522">
            <v>1</v>
          </cell>
          <cell r="L522">
            <v>2</v>
          </cell>
          <cell r="M522">
            <v>0</v>
          </cell>
          <cell r="N522">
            <v>0</v>
          </cell>
          <cell r="O522">
            <v>4</v>
          </cell>
          <cell r="P522">
            <v>0</v>
          </cell>
          <cell r="Q522">
            <v>3</v>
          </cell>
          <cell r="R522">
            <v>11</v>
          </cell>
        </row>
        <row r="523">
          <cell r="B523">
            <v>77</v>
          </cell>
          <cell r="C523" t="str">
            <v>Shikoku</v>
          </cell>
          <cell r="D523">
            <v>23</v>
          </cell>
          <cell r="E523">
            <v>0</v>
          </cell>
          <cell r="F523">
            <v>4</v>
          </cell>
          <cell r="G523">
            <v>1</v>
          </cell>
          <cell r="H523">
            <v>0</v>
          </cell>
          <cell r="I523">
            <v>1</v>
          </cell>
          <cell r="J523">
            <v>3</v>
          </cell>
          <cell r="K523">
            <v>1</v>
          </cell>
          <cell r="L523">
            <v>1</v>
          </cell>
          <cell r="M523">
            <v>1</v>
          </cell>
          <cell r="N523">
            <v>1</v>
          </cell>
          <cell r="O523">
            <v>2</v>
          </cell>
          <cell r="P523">
            <v>0</v>
          </cell>
          <cell r="Q523">
            <v>5</v>
          </cell>
          <cell r="R523">
            <v>15</v>
          </cell>
        </row>
        <row r="524">
          <cell r="B524">
            <v>80</v>
          </cell>
          <cell r="C524" t="str">
            <v>Hiroshima</v>
          </cell>
          <cell r="D524">
            <v>25</v>
          </cell>
          <cell r="E524">
            <v>2</v>
          </cell>
          <cell r="F524">
            <v>3</v>
          </cell>
          <cell r="G524">
            <v>0</v>
          </cell>
          <cell r="H524">
            <v>3</v>
          </cell>
          <cell r="I524">
            <v>2</v>
          </cell>
          <cell r="J524">
            <v>7</v>
          </cell>
          <cell r="K524">
            <v>2</v>
          </cell>
          <cell r="L524">
            <v>3</v>
          </cell>
          <cell r="M524">
            <v>2</v>
          </cell>
          <cell r="N524">
            <v>3</v>
          </cell>
          <cell r="O524">
            <v>2</v>
          </cell>
          <cell r="P524">
            <v>1</v>
          </cell>
          <cell r="Q524">
            <v>5</v>
          </cell>
          <cell r="R524">
            <v>30</v>
          </cell>
        </row>
        <row r="525">
          <cell r="B525">
            <v>90</v>
          </cell>
          <cell r="C525" t="str">
            <v>Kyusyu1</v>
          </cell>
          <cell r="D525">
            <v>19</v>
          </cell>
          <cell r="E525">
            <v>2</v>
          </cell>
          <cell r="F525">
            <v>4</v>
          </cell>
          <cell r="G525">
            <v>3</v>
          </cell>
          <cell r="H525">
            <v>4</v>
          </cell>
          <cell r="I525">
            <v>3</v>
          </cell>
          <cell r="J525">
            <v>1</v>
          </cell>
          <cell r="K525">
            <v>1</v>
          </cell>
          <cell r="L525">
            <v>4</v>
          </cell>
          <cell r="M525">
            <v>2</v>
          </cell>
          <cell r="N525">
            <v>3</v>
          </cell>
          <cell r="O525">
            <v>5</v>
          </cell>
          <cell r="P525">
            <v>1</v>
          </cell>
          <cell r="Q525">
            <v>9</v>
          </cell>
          <cell r="R525">
            <v>33</v>
          </cell>
        </row>
        <row r="526">
          <cell r="B526">
            <v>91</v>
          </cell>
          <cell r="C526" t="str">
            <v>Kyusyu2</v>
          </cell>
          <cell r="D526">
            <v>34</v>
          </cell>
          <cell r="E526">
            <v>0</v>
          </cell>
          <cell r="F526">
            <v>1</v>
          </cell>
          <cell r="G526">
            <v>1</v>
          </cell>
          <cell r="H526">
            <v>0</v>
          </cell>
          <cell r="I526">
            <v>4</v>
          </cell>
          <cell r="J526">
            <v>1</v>
          </cell>
          <cell r="K526">
            <v>2</v>
          </cell>
          <cell r="L526">
            <v>1</v>
          </cell>
          <cell r="M526">
            <v>1</v>
          </cell>
          <cell r="N526">
            <v>0</v>
          </cell>
          <cell r="O526">
            <v>1</v>
          </cell>
          <cell r="P526">
            <v>2</v>
          </cell>
          <cell r="Q526">
            <v>2</v>
          </cell>
          <cell r="R526">
            <v>14</v>
          </cell>
        </row>
        <row r="527">
          <cell r="B527">
            <v>1</v>
          </cell>
          <cell r="C527" t="str">
            <v>Others</v>
          </cell>
          <cell r="D527">
            <v>0</v>
          </cell>
          <cell r="E527">
            <v>1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1</v>
          </cell>
          <cell r="R527">
            <v>1</v>
          </cell>
        </row>
        <row r="528">
          <cell r="B528">
            <v>0</v>
          </cell>
          <cell r="C528" t="str">
            <v>Total</v>
          </cell>
          <cell r="D528">
            <v>475</v>
          </cell>
          <cell r="E528">
            <v>27</v>
          </cell>
          <cell r="F528">
            <v>38</v>
          </cell>
          <cell r="G528">
            <v>37</v>
          </cell>
          <cell r="H528">
            <v>42</v>
          </cell>
          <cell r="I528">
            <v>36</v>
          </cell>
          <cell r="J528">
            <v>35</v>
          </cell>
          <cell r="K528">
            <v>29</v>
          </cell>
          <cell r="L528">
            <v>40</v>
          </cell>
          <cell r="M528">
            <v>24</v>
          </cell>
          <cell r="N528">
            <v>49</v>
          </cell>
          <cell r="O528">
            <v>43</v>
          </cell>
          <cell r="P528">
            <v>21</v>
          </cell>
          <cell r="Q528">
            <v>102</v>
          </cell>
          <cell r="R528">
            <v>421</v>
          </cell>
        </row>
      </sheetData>
      <sheetData sheetId="12">
        <row r="1">
          <cell r="T1">
            <v>5</v>
          </cell>
        </row>
        <row r="3">
          <cell r="B3" t="str">
            <v>J10</v>
          </cell>
          <cell r="C3" t="str">
            <v>Hokkaido</v>
          </cell>
          <cell r="D3">
            <v>462</v>
          </cell>
          <cell r="E3">
            <v>457</v>
          </cell>
          <cell r="F3">
            <v>453</v>
          </cell>
          <cell r="G3">
            <v>449</v>
          </cell>
          <cell r="H3">
            <v>452</v>
          </cell>
          <cell r="I3">
            <v>452</v>
          </cell>
          <cell r="J3">
            <v>456</v>
          </cell>
          <cell r="K3">
            <v>455</v>
          </cell>
          <cell r="L3">
            <v>463</v>
          </cell>
          <cell r="M3">
            <v>462</v>
          </cell>
          <cell r="N3">
            <v>464</v>
          </cell>
          <cell r="O3">
            <v>464</v>
          </cell>
          <cell r="P3">
            <v>462</v>
          </cell>
          <cell r="Q3">
            <v>452</v>
          </cell>
          <cell r="R3">
            <v>0</v>
          </cell>
        </row>
        <row r="4">
          <cell r="B4" t="str">
            <v>J20</v>
          </cell>
          <cell r="C4" t="str">
            <v>Minamitohoku</v>
          </cell>
          <cell r="D4">
            <v>244</v>
          </cell>
          <cell r="E4">
            <v>243</v>
          </cell>
          <cell r="F4">
            <v>242</v>
          </cell>
          <cell r="G4">
            <v>246</v>
          </cell>
          <cell r="H4">
            <v>243</v>
          </cell>
          <cell r="I4">
            <v>243</v>
          </cell>
          <cell r="J4">
            <v>263</v>
          </cell>
          <cell r="K4">
            <v>267</v>
          </cell>
          <cell r="L4">
            <v>267</v>
          </cell>
          <cell r="M4">
            <v>260</v>
          </cell>
          <cell r="N4">
            <v>256</v>
          </cell>
          <cell r="O4">
            <v>249</v>
          </cell>
          <cell r="P4">
            <v>244</v>
          </cell>
          <cell r="Q4">
            <v>243</v>
          </cell>
          <cell r="R4">
            <v>0</v>
          </cell>
        </row>
        <row r="5">
          <cell r="B5" t="str">
            <v>J22</v>
          </cell>
          <cell r="C5" t="str">
            <v>Kitatohoku</v>
          </cell>
          <cell r="D5">
            <v>192</v>
          </cell>
          <cell r="E5">
            <v>193</v>
          </cell>
          <cell r="F5">
            <v>194</v>
          </cell>
          <cell r="G5">
            <v>196</v>
          </cell>
          <cell r="H5">
            <v>194</v>
          </cell>
          <cell r="I5">
            <v>194</v>
          </cell>
          <cell r="J5">
            <v>185</v>
          </cell>
          <cell r="K5">
            <v>183</v>
          </cell>
          <cell r="L5">
            <v>184</v>
          </cell>
          <cell r="M5">
            <v>187</v>
          </cell>
          <cell r="N5">
            <v>192</v>
          </cell>
          <cell r="O5">
            <v>194</v>
          </cell>
          <cell r="P5">
            <v>192</v>
          </cell>
          <cell r="Q5">
            <v>194</v>
          </cell>
          <cell r="R5">
            <v>0</v>
          </cell>
        </row>
        <row r="6">
          <cell r="B6" t="str">
            <v>J25</v>
          </cell>
          <cell r="C6" t="str">
            <v>Kitakanto</v>
          </cell>
          <cell r="D6">
            <v>335</v>
          </cell>
          <cell r="E6">
            <v>332</v>
          </cell>
          <cell r="F6">
            <v>331</v>
          </cell>
          <cell r="G6">
            <v>330</v>
          </cell>
          <cell r="H6">
            <v>326</v>
          </cell>
          <cell r="I6">
            <v>325</v>
          </cell>
          <cell r="J6">
            <v>342</v>
          </cell>
          <cell r="K6">
            <v>341</v>
          </cell>
          <cell r="L6">
            <v>342</v>
          </cell>
          <cell r="M6">
            <v>340</v>
          </cell>
          <cell r="N6">
            <v>337</v>
          </cell>
          <cell r="O6">
            <v>337</v>
          </cell>
          <cell r="P6">
            <v>335</v>
          </cell>
          <cell r="Q6">
            <v>325</v>
          </cell>
          <cell r="R6">
            <v>0</v>
          </cell>
        </row>
        <row r="7">
          <cell r="B7" t="str">
            <v>J26</v>
          </cell>
          <cell r="C7" t="str">
            <v>Shinetsu</v>
          </cell>
          <cell r="D7">
            <v>230</v>
          </cell>
          <cell r="E7">
            <v>237</v>
          </cell>
          <cell r="F7">
            <v>238</v>
          </cell>
          <cell r="G7">
            <v>238</v>
          </cell>
          <cell r="H7">
            <v>242</v>
          </cell>
          <cell r="I7">
            <v>243</v>
          </cell>
          <cell r="J7">
            <v>230</v>
          </cell>
          <cell r="K7">
            <v>226</v>
          </cell>
          <cell r="L7">
            <v>228</v>
          </cell>
          <cell r="M7">
            <v>229</v>
          </cell>
          <cell r="N7">
            <v>229</v>
          </cell>
          <cell r="O7">
            <v>226</v>
          </cell>
          <cell r="P7">
            <v>230</v>
          </cell>
          <cell r="Q7">
            <v>243</v>
          </cell>
          <cell r="R7">
            <v>0</v>
          </cell>
        </row>
        <row r="8">
          <cell r="B8" t="str">
            <v>J30</v>
          </cell>
          <cell r="C8" t="str">
            <v>Tokyo1</v>
          </cell>
          <cell r="D8">
            <v>805</v>
          </cell>
          <cell r="E8">
            <v>808</v>
          </cell>
          <cell r="F8">
            <v>810</v>
          </cell>
          <cell r="G8">
            <v>811</v>
          </cell>
          <cell r="H8">
            <v>812</v>
          </cell>
          <cell r="I8">
            <v>814</v>
          </cell>
          <cell r="J8">
            <v>828</v>
          </cell>
          <cell r="K8">
            <v>835</v>
          </cell>
          <cell r="L8">
            <v>832</v>
          </cell>
          <cell r="M8">
            <v>831</v>
          </cell>
          <cell r="N8">
            <v>826</v>
          </cell>
          <cell r="O8">
            <v>814</v>
          </cell>
          <cell r="P8">
            <v>805</v>
          </cell>
          <cell r="Q8">
            <v>814</v>
          </cell>
          <cell r="R8">
            <v>0</v>
          </cell>
        </row>
        <row r="9">
          <cell r="B9" t="str">
            <v>J31</v>
          </cell>
          <cell r="C9" t="str">
            <v>Tokyo2</v>
          </cell>
          <cell r="D9">
            <v>494</v>
          </cell>
          <cell r="E9">
            <v>498</v>
          </cell>
          <cell r="F9">
            <v>500</v>
          </cell>
          <cell r="G9">
            <v>500</v>
          </cell>
          <cell r="H9">
            <v>501</v>
          </cell>
          <cell r="I9">
            <v>500</v>
          </cell>
          <cell r="J9">
            <v>472</v>
          </cell>
          <cell r="K9">
            <v>476</v>
          </cell>
          <cell r="L9">
            <v>485</v>
          </cell>
          <cell r="M9">
            <v>488</v>
          </cell>
          <cell r="N9">
            <v>491</v>
          </cell>
          <cell r="O9">
            <v>492</v>
          </cell>
          <cell r="P9">
            <v>494</v>
          </cell>
          <cell r="Q9">
            <v>500</v>
          </cell>
          <cell r="R9">
            <v>0</v>
          </cell>
        </row>
        <row r="10">
          <cell r="B10" t="str">
            <v>J35</v>
          </cell>
          <cell r="C10" t="str">
            <v>Yokohama</v>
          </cell>
          <cell r="D10">
            <v>555</v>
          </cell>
          <cell r="E10">
            <v>554</v>
          </cell>
          <cell r="F10">
            <v>554</v>
          </cell>
          <cell r="G10">
            <v>551</v>
          </cell>
          <cell r="H10">
            <v>545</v>
          </cell>
          <cell r="I10">
            <v>543</v>
          </cell>
          <cell r="J10">
            <v>564</v>
          </cell>
          <cell r="K10">
            <v>572</v>
          </cell>
          <cell r="L10">
            <v>575</v>
          </cell>
          <cell r="M10">
            <v>572</v>
          </cell>
          <cell r="N10">
            <v>571</v>
          </cell>
          <cell r="O10">
            <v>569</v>
          </cell>
          <cell r="P10">
            <v>555</v>
          </cell>
          <cell r="Q10">
            <v>543</v>
          </cell>
          <cell r="R10">
            <v>0</v>
          </cell>
        </row>
        <row r="11">
          <cell r="B11" t="str">
            <v>J50</v>
          </cell>
          <cell r="C11" t="str">
            <v>Toukai1</v>
          </cell>
          <cell r="D11">
            <v>454</v>
          </cell>
          <cell r="E11">
            <v>456</v>
          </cell>
          <cell r="F11">
            <v>456</v>
          </cell>
          <cell r="G11">
            <v>454</v>
          </cell>
          <cell r="H11">
            <v>450</v>
          </cell>
          <cell r="I11">
            <v>451</v>
          </cell>
          <cell r="J11">
            <v>451</v>
          </cell>
          <cell r="K11">
            <v>453</v>
          </cell>
          <cell r="L11">
            <v>451</v>
          </cell>
          <cell r="M11">
            <v>451</v>
          </cell>
          <cell r="N11">
            <v>454</v>
          </cell>
          <cell r="O11">
            <v>452</v>
          </cell>
          <cell r="P11">
            <v>454</v>
          </cell>
          <cell r="Q11">
            <v>451</v>
          </cell>
          <cell r="R11">
            <v>0</v>
          </cell>
        </row>
        <row r="12">
          <cell r="B12" t="str">
            <v>J55</v>
          </cell>
          <cell r="C12" t="str">
            <v>Toukai2</v>
          </cell>
          <cell r="D12">
            <v>523</v>
          </cell>
          <cell r="E12">
            <v>520</v>
          </cell>
          <cell r="F12">
            <v>515</v>
          </cell>
          <cell r="G12">
            <v>513</v>
          </cell>
          <cell r="H12">
            <v>509</v>
          </cell>
          <cell r="I12">
            <v>516</v>
          </cell>
          <cell r="J12">
            <v>540</v>
          </cell>
          <cell r="K12">
            <v>545</v>
          </cell>
          <cell r="L12">
            <v>545</v>
          </cell>
          <cell r="M12">
            <v>543</v>
          </cell>
          <cell r="N12">
            <v>537</v>
          </cell>
          <cell r="O12">
            <v>532</v>
          </cell>
          <cell r="P12">
            <v>523</v>
          </cell>
          <cell r="Q12">
            <v>516</v>
          </cell>
          <cell r="R12">
            <v>0</v>
          </cell>
        </row>
        <row r="13">
          <cell r="B13" t="str">
            <v>J65</v>
          </cell>
          <cell r="C13" t="str">
            <v>Kansai3</v>
          </cell>
          <cell r="D13">
            <v>289</v>
          </cell>
          <cell r="E13">
            <v>289</v>
          </cell>
          <cell r="F13">
            <v>291</v>
          </cell>
          <cell r="G13">
            <v>292</v>
          </cell>
          <cell r="H13">
            <v>291</v>
          </cell>
          <cell r="I13">
            <v>292</v>
          </cell>
          <cell r="J13">
            <v>303</v>
          </cell>
          <cell r="K13">
            <v>302</v>
          </cell>
          <cell r="L13">
            <v>296</v>
          </cell>
          <cell r="M13">
            <v>295</v>
          </cell>
          <cell r="N13">
            <v>291</v>
          </cell>
          <cell r="O13">
            <v>291</v>
          </cell>
          <cell r="P13">
            <v>289</v>
          </cell>
          <cell r="Q13">
            <v>292</v>
          </cell>
          <cell r="R13">
            <v>0</v>
          </cell>
        </row>
        <row r="14">
          <cell r="B14" t="str">
            <v>J70</v>
          </cell>
          <cell r="C14" t="str">
            <v>Kansai1</v>
          </cell>
          <cell r="D14">
            <v>544</v>
          </cell>
          <cell r="E14">
            <v>537</v>
          </cell>
          <cell r="F14">
            <v>547</v>
          </cell>
          <cell r="G14">
            <v>552</v>
          </cell>
          <cell r="H14">
            <v>553</v>
          </cell>
          <cell r="I14">
            <v>550</v>
          </cell>
          <cell r="J14">
            <v>554</v>
          </cell>
          <cell r="K14">
            <v>557</v>
          </cell>
          <cell r="L14">
            <v>549</v>
          </cell>
          <cell r="M14">
            <v>547</v>
          </cell>
          <cell r="N14">
            <v>549</v>
          </cell>
          <cell r="O14">
            <v>541</v>
          </cell>
          <cell r="P14">
            <v>544</v>
          </cell>
          <cell r="Q14">
            <v>550</v>
          </cell>
          <cell r="R14">
            <v>0</v>
          </cell>
        </row>
        <row r="15">
          <cell r="B15" t="str">
            <v>J71</v>
          </cell>
          <cell r="C15" t="str">
            <v>Kansai2</v>
          </cell>
          <cell r="D15">
            <v>450</v>
          </cell>
          <cell r="E15">
            <v>448</v>
          </cell>
          <cell r="F15">
            <v>451</v>
          </cell>
          <cell r="G15">
            <v>453</v>
          </cell>
          <cell r="H15">
            <v>449</v>
          </cell>
          <cell r="I15">
            <v>448</v>
          </cell>
          <cell r="J15">
            <v>469</v>
          </cell>
          <cell r="K15">
            <v>468</v>
          </cell>
          <cell r="L15">
            <v>473</v>
          </cell>
          <cell r="M15">
            <v>475</v>
          </cell>
          <cell r="N15">
            <v>464</v>
          </cell>
          <cell r="O15">
            <v>464</v>
          </cell>
          <cell r="P15">
            <v>450</v>
          </cell>
          <cell r="Q15">
            <v>448</v>
          </cell>
          <cell r="R15">
            <v>0</v>
          </cell>
        </row>
        <row r="16">
          <cell r="B16" t="str">
            <v>J72</v>
          </cell>
          <cell r="C16" t="str">
            <v>Hokuriku</v>
          </cell>
          <cell r="D16">
            <v>209</v>
          </cell>
          <cell r="E16">
            <v>212</v>
          </cell>
          <cell r="F16">
            <v>214</v>
          </cell>
          <cell r="G16">
            <v>212</v>
          </cell>
          <cell r="H16">
            <v>212</v>
          </cell>
          <cell r="I16">
            <v>215</v>
          </cell>
          <cell r="J16">
            <v>214</v>
          </cell>
          <cell r="K16">
            <v>211</v>
          </cell>
          <cell r="L16">
            <v>206</v>
          </cell>
          <cell r="M16">
            <v>205</v>
          </cell>
          <cell r="N16">
            <v>209</v>
          </cell>
          <cell r="O16">
            <v>208</v>
          </cell>
          <cell r="P16">
            <v>209</v>
          </cell>
          <cell r="Q16">
            <v>215</v>
          </cell>
          <cell r="R16">
            <v>0</v>
          </cell>
        </row>
        <row r="17">
          <cell r="B17" t="str">
            <v>J75</v>
          </cell>
          <cell r="C17" t="str">
            <v>Okayama</v>
          </cell>
          <cell r="D17">
            <v>243</v>
          </cell>
          <cell r="E17">
            <v>242</v>
          </cell>
          <cell r="F17">
            <v>240</v>
          </cell>
          <cell r="G17">
            <v>236</v>
          </cell>
          <cell r="H17">
            <v>237</v>
          </cell>
          <cell r="I17">
            <v>238</v>
          </cell>
          <cell r="J17">
            <v>255</v>
          </cell>
          <cell r="K17">
            <v>251</v>
          </cell>
          <cell r="L17">
            <v>248</v>
          </cell>
          <cell r="M17">
            <v>245</v>
          </cell>
          <cell r="N17">
            <v>244</v>
          </cell>
          <cell r="O17">
            <v>244</v>
          </cell>
          <cell r="P17">
            <v>243</v>
          </cell>
          <cell r="Q17">
            <v>238</v>
          </cell>
          <cell r="R17">
            <v>0</v>
          </cell>
        </row>
        <row r="18">
          <cell r="B18" t="str">
            <v>J77</v>
          </cell>
          <cell r="C18" t="str">
            <v>Shikoku</v>
          </cell>
          <cell r="D18">
            <v>411</v>
          </cell>
          <cell r="E18">
            <v>405</v>
          </cell>
          <cell r="F18">
            <v>402</v>
          </cell>
          <cell r="G18">
            <v>390</v>
          </cell>
          <cell r="H18">
            <v>384</v>
          </cell>
          <cell r="I18">
            <v>384</v>
          </cell>
          <cell r="J18">
            <v>436</v>
          </cell>
          <cell r="K18">
            <v>432</v>
          </cell>
          <cell r="L18">
            <v>426</v>
          </cell>
          <cell r="M18">
            <v>425</v>
          </cell>
          <cell r="N18">
            <v>420</v>
          </cell>
          <cell r="O18">
            <v>414</v>
          </cell>
          <cell r="P18">
            <v>411</v>
          </cell>
          <cell r="Q18">
            <v>384</v>
          </cell>
          <cell r="R18">
            <v>0</v>
          </cell>
        </row>
        <row r="19">
          <cell r="B19" t="str">
            <v>J80</v>
          </cell>
          <cell r="C19" t="str">
            <v>Hiroshima</v>
          </cell>
          <cell r="D19">
            <v>459</v>
          </cell>
          <cell r="E19">
            <v>465</v>
          </cell>
          <cell r="F19">
            <v>462</v>
          </cell>
          <cell r="G19">
            <v>461</v>
          </cell>
          <cell r="H19">
            <v>462</v>
          </cell>
          <cell r="I19">
            <v>462</v>
          </cell>
          <cell r="J19">
            <v>485</v>
          </cell>
          <cell r="K19">
            <v>484</v>
          </cell>
          <cell r="L19">
            <v>480</v>
          </cell>
          <cell r="M19">
            <v>479</v>
          </cell>
          <cell r="N19">
            <v>474</v>
          </cell>
          <cell r="O19">
            <v>469</v>
          </cell>
          <cell r="P19">
            <v>459</v>
          </cell>
          <cell r="Q19">
            <v>462</v>
          </cell>
          <cell r="R19">
            <v>0</v>
          </cell>
        </row>
        <row r="20">
          <cell r="B20" t="str">
            <v>J90</v>
          </cell>
          <cell r="C20" t="str">
            <v>Kyusyu1</v>
          </cell>
          <cell r="D20">
            <v>746</v>
          </cell>
          <cell r="E20">
            <v>748</v>
          </cell>
          <cell r="F20">
            <v>760</v>
          </cell>
          <cell r="G20">
            <v>765</v>
          </cell>
          <cell r="H20">
            <v>775</v>
          </cell>
          <cell r="I20">
            <v>780</v>
          </cell>
          <cell r="J20">
            <v>734</v>
          </cell>
          <cell r="K20">
            <v>737</v>
          </cell>
          <cell r="L20">
            <v>744</v>
          </cell>
          <cell r="M20">
            <v>754</v>
          </cell>
          <cell r="N20">
            <v>760</v>
          </cell>
          <cell r="O20">
            <v>763</v>
          </cell>
          <cell r="P20">
            <v>746</v>
          </cell>
          <cell r="Q20">
            <v>780</v>
          </cell>
          <cell r="R20">
            <v>0</v>
          </cell>
        </row>
        <row r="21">
          <cell r="B21" t="str">
            <v>J91</v>
          </cell>
          <cell r="C21" t="str">
            <v>Kyusyu2</v>
          </cell>
          <cell r="D21">
            <v>433</v>
          </cell>
          <cell r="E21">
            <v>429</v>
          </cell>
          <cell r="F21">
            <v>437</v>
          </cell>
          <cell r="G21">
            <v>439</v>
          </cell>
          <cell r="H21">
            <v>442</v>
          </cell>
          <cell r="I21">
            <v>439</v>
          </cell>
          <cell r="J21">
            <v>439</v>
          </cell>
          <cell r="K21">
            <v>440</v>
          </cell>
          <cell r="L21">
            <v>437</v>
          </cell>
          <cell r="M21">
            <v>441</v>
          </cell>
          <cell r="N21">
            <v>439</v>
          </cell>
          <cell r="O21">
            <v>440</v>
          </cell>
          <cell r="P21">
            <v>433</v>
          </cell>
          <cell r="Q21">
            <v>439</v>
          </cell>
          <cell r="R21">
            <v>0</v>
          </cell>
        </row>
        <row r="22">
          <cell r="B22">
            <v>0</v>
          </cell>
          <cell r="C22" t="str">
            <v>Total</v>
          </cell>
          <cell r="D22">
            <v>8078</v>
          </cell>
          <cell r="E22">
            <v>8073</v>
          </cell>
          <cell r="F22">
            <v>8097</v>
          </cell>
          <cell r="G22">
            <v>8088</v>
          </cell>
          <cell r="H22">
            <v>8079</v>
          </cell>
          <cell r="I22">
            <v>8089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8089</v>
          </cell>
          <cell r="R22">
            <v>0</v>
          </cell>
        </row>
        <row r="23">
          <cell r="B23" t="str">
            <v>J10</v>
          </cell>
          <cell r="C23" t="str">
            <v>Hokkaido</v>
          </cell>
          <cell r="D23">
            <v>151</v>
          </cell>
          <cell r="E23">
            <v>9</v>
          </cell>
          <cell r="F23">
            <v>10</v>
          </cell>
          <cell r="G23">
            <v>16</v>
          </cell>
          <cell r="H23">
            <v>13</v>
          </cell>
          <cell r="I23">
            <v>12</v>
          </cell>
          <cell r="J23">
            <v>13</v>
          </cell>
          <cell r="K23">
            <v>12</v>
          </cell>
          <cell r="L23">
            <v>19</v>
          </cell>
          <cell r="M23">
            <v>12</v>
          </cell>
          <cell r="N23">
            <v>12</v>
          </cell>
          <cell r="O23">
            <v>17</v>
          </cell>
          <cell r="P23">
            <v>13</v>
          </cell>
          <cell r="Q23">
            <v>60</v>
          </cell>
        </row>
        <row r="24">
          <cell r="B24" t="str">
            <v>J20</v>
          </cell>
          <cell r="C24" t="str">
            <v>Minamitohoku</v>
          </cell>
          <cell r="D24">
            <v>81</v>
          </cell>
          <cell r="E24">
            <v>7</v>
          </cell>
          <cell r="F24">
            <v>6</v>
          </cell>
          <cell r="G24">
            <v>8</v>
          </cell>
          <cell r="H24">
            <v>6</v>
          </cell>
          <cell r="I24">
            <v>6</v>
          </cell>
          <cell r="J24">
            <v>9</v>
          </cell>
          <cell r="K24">
            <v>9</v>
          </cell>
          <cell r="L24">
            <v>5</v>
          </cell>
          <cell r="M24">
            <v>4</v>
          </cell>
          <cell r="N24">
            <v>4</v>
          </cell>
          <cell r="O24">
            <v>4</v>
          </cell>
          <cell r="P24">
            <v>4</v>
          </cell>
          <cell r="Q24">
            <v>33</v>
          </cell>
        </row>
        <row r="25">
          <cell r="B25" t="str">
            <v>J22</v>
          </cell>
          <cell r="C25" t="str">
            <v>Kitatohoku</v>
          </cell>
          <cell r="D25">
            <v>62</v>
          </cell>
          <cell r="E25">
            <v>6</v>
          </cell>
          <cell r="F25">
            <v>5</v>
          </cell>
          <cell r="G25">
            <v>6</v>
          </cell>
          <cell r="H25">
            <v>3</v>
          </cell>
          <cell r="I25">
            <v>4</v>
          </cell>
          <cell r="J25">
            <v>6</v>
          </cell>
          <cell r="K25">
            <v>3</v>
          </cell>
          <cell r="L25">
            <v>4</v>
          </cell>
          <cell r="M25">
            <v>5</v>
          </cell>
          <cell r="N25">
            <v>8</v>
          </cell>
          <cell r="O25">
            <v>6</v>
          </cell>
          <cell r="P25">
            <v>5</v>
          </cell>
          <cell r="Q25">
            <v>24</v>
          </cell>
        </row>
        <row r="26">
          <cell r="B26" t="str">
            <v>J25</v>
          </cell>
          <cell r="C26" t="str">
            <v>Kitakanto</v>
          </cell>
          <cell r="D26">
            <v>96</v>
          </cell>
          <cell r="E26">
            <v>4</v>
          </cell>
          <cell r="F26">
            <v>6</v>
          </cell>
          <cell r="G26">
            <v>8</v>
          </cell>
          <cell r="H26">
            <v>7</v>
          </cell>
          <cell r="I26">
            <v>9</v>
          </cell>
          <cell r="J26">
            <v>8</v>
          </cell>
          <cell r="K26">
            <v>8</v>
          </cell>
          <cell r="L26">
            <v>8</v>
          </cell>
          <cell r="M26">
            <v>5</v>
          </cell>
          <cell r="N26">
            <v>6</v>
          </cell>
          <cell r="O26">
            <v>10</v>
          </cell>
          <cell r="P26">
            <v>6</v>
          </cell>
          <cell r="Q26">
            <v>34</v>
          </cell>
        </row>
        <row r="27">
          <cell r="B27" t="str">
            <v>J26</v>
          </cell>
          <cell r="C27" t="str">
            <v>Shinetsu</v>
          </cell>
          <cell r="D27">
            <v>81</v>
          </cell>
          <cell r="E27">
            <v>9</v>
          </cell>
          <cell r="F27">
            <v>8</v>
          </cell>
          <cell r="G27">
            <v>5</v>
          </cell>
          <cell r="H27">
            <v>9</v>
          </cell>
          <cell r="I27">
            <v>8</v>
          </cell>
          <cell r="J27">
            <v>9</v>
          </cell>
          <cell r="K27">
            <v>3</v>
          </cell>
          <cell r="L27">
            <v>7</v>
          </cell>
          <cell r="M27">
            <v>7</v>
          </cell>
          <cell r="N27">
            <v>9</v>
          </cell>
          <cell r="O27">
            <v>6</v>
          </cell>
          <cell r="P27">
            <v>11</v>
          </cell>
          <cell r="Q27">
            <v>39</v>
          </cell>
        </row>
        <row r="28">
          <cell r="B28" t="str">
            <v>J30</v>
          </cell>
          <cell r="C28" t="str">
            <v>Tokyo1</v>
          </cell>
          <cell r="D28">
            <v>237</v>
          </cell>
          <cell r="E28">
            <v>17</v>
          </cell>
          <cell r="F28">
            <v>23</v>
          </cell>
          <cell r="G28">
            <v>20</v>
          </cell>
          <cell r="H28">
            <v>20</v>
          </cell>
          <cell r="I28">
            <v>18</v>
          </cell>
          <cell r="J28">
            <v>24</v>
          </cell>
          <cell r="K28">
            <v>22</v>
          </cell>
          <cell r="L28">
            <v>21</v>
          </cell>
          <cell r="M28">
            <v>14</v>
          </cell>
          <cell r="N28">
            <v>14</v>
          </cell>
          <cell r="O28">
            <v>12</v>
          </cell>
          <cell r="P28">
            <v>14</v>
          </cell>
          <cell r="Q28">
            <v>98</v>
          </cell>
        </row>
        <row r="29">
          <cell r="B29" t="str">
            <v>J31</v>
          </cell>
          <cell r="C29" t="str">
            <v>Tokyo2</v>
          </cell>
          <cell r="D29">
            <v>177</v>
          </cell>
          <cell r="E29">
            <v>15</v>
          </cell>
          <cell r="F29">
            <v>10</v>
          </cell>
          <cell r="G29">
            <v>14</v>
          </cell>
          <cell r="H29">
            <v>15</v>
          </cell>
          <cell r="I29">
            <v>13</v>
          </cell>
          <cell r="J29">
            <v>17</v>
          </cell>
          <cell r="K29">
            <v>15</v>
          </cell>
          <cell r="L29">
            <v>21</v>
          </cell>
          <cell r="M29">
            <v>16</v>
          </cell>
          <cell r="N29">
            <v>14</v>
          </cell>
          <cell r="O29">
            <v>11</v>
          </cell>
          <cell r="P29">
            <v>10</v>
          </cell>
          <cell r="Q29">
            <v>67</v>
          </cell>
        </row>
        <row r="30">
          <cell r="B30" t="str">
            <v>J35</v>
          </cell>
          <cell r="C30" t="str">
            <v>Yokohama</v>
          </cell>
          <cell r="D30">
            <v>176</v>
          </cell>
          <cell r="E30">
            <v>11</v>
          </cell>
          <cell r="F30">
            <v>18</v>
          </cell>
          <cell r="G30">
            <v>16</v>
          </cell>
          <cell r="H30">
            <v>15</v>
          </cell>
          <cell r="I30">
            <v>13</v>
          </cell>
          <cell r="J30">
            <v>15</v>
          </cell>
          <cell r="K30">
            <v>18</v>
          </cell>
          <cell r="L30">
            <v>10</v>
          </cell>
          <cell r="M30">
            <v>11</v>
          </cell>
          <cell r="N30">
            <v>17</v>
          </cell>
          <cell r="O30">
            <v>17</v>
          </cell>
          <cell r="P30">
            <v>8</v>
          </cell>
          <cell r="Q30">
            <v>73</v>
          </cell>
        </row>
        <row r="31">
          <cell r="B31" t="str">
            <v>J50</v>
          </cell>
          <cell r="C31" t="str">
            <v>Toukai1</v>
          </cell>
          <cell r="D31">
            <v>128</v>
          </cell>
          <cell r="E31">
            <v>9</v>
          </cell>
          <cell r="F31">
            <v>11</v>
          </cell>
          <cell r="G31">
            <v>11</v>
          </cell>
          <cell r="H31">
            <v>10</v>
          </cell>
          <cell r="I31">
            <v>9</v>
          </cell>
          <cell r="J31">
            <v>12</v>
          </cell>
          <cell r="K31">
            <v>10</v>
          </cell>
          <cell r="L31">
            <v>10</v>
          </cell>
          <cell r="M31">
            <v>12</v>
          </cell>
          <cell r="N31">
            <v>9</v>
          </cell>
          <cell r="O31">
            <v>11</v>
          </cell>
          <cell r="P31">
            <v>12</v>
          </cell>
          <cell r="Q31">
            <v>50</v>
          </cell>
        </row>
        <row r="32">
          <cell r="B32" t="str">
            <v>J55</v>
          </cell>
          <cell r="C32" t="str">
            <v>Toukai2</v>
          </cell>
          <cell r="D32">
            <v>143</v>
          </cell>
          <cell r="E32">
            <v>12</v>
          </cell>
          <cell r="F32">
            <v>11</v>
          </cell>
          <cell r="G32">
            <v>13</v>
          </cell>
          <cell r="H32">
            <v>9</v>
          </cell>
          <cell r="I32">
            <v>12</v>
          </cell>
          <cell r="J32">
            <v>15</v>
          </cell>
          <cell r="K32">
            <v>16</v>
          </cell>
          <cell r="L32">
            <v>11</v>
          </cell>
          <cell r="M32">
            <v>6</v>
          </cell>
          <cell r="N32">
            <v>10</v>
          </cell>
          <cell r="O32">
            <v>8</v>
          </cell>
          <cell r="P32">
            <v>7</v>
          </cell>
          <cell r="Q32">
            <v>57</v>
          </cell>
        </row>
        <row r="33">
          <cell r="B33" t="str">
            <v>J65</v>
          </cell>
          <cell r="C33" t="str">
            <v>Kansai3</v>
          </cell>
          <cell r="D33">
            <v>71</v>
          </cell>
          <cell r="E33">
            <v>7</v>
          </cell>
          <cell r="F33">
            <v>6</v>
          </cell>
          <cell r="G33">
            <v>6</v>
          </cell>
          <cell r="H33">
            <v>4</v>
          </cell>
          <cell r="I33">
            <v>6</v>
          </cell>
          <cell r="J33">
            <v>8</v>
          </cell>
          <cell r="K33">
            <v>7</v>
          </cell>
          <cell r="L33">
            <v>3</v>
          </cell>
          <cell r="M33">
            <v>3</v>
          </cell>
          <cell r="N33">
            <v>2</v>
          </cell>
          <cell r="O33">
            <v>8</v>
          </cell>
          <cell r="P33">
            <v>7</v>
          </cell>
          <cell r="Q33">
            <v>29</v>
          </cell>
        </row>
        <row r="34">
          <cell r="B34" t="str">
            <v>J70</v>
          </cell>
          <cell r="C34" t="str">
            <v>Kansai1</v>
          </cell>
          <cell r="D34">
            <v>150</v>
          </cell>
          <cell r="E34">
            <v>11</v>
          </cell>
          <cell r="F34">
            <v>21</v>
          </cell>
          <cell r="G34">
            <v>18</v>
          </cell>
          <cell r="H34">
            <v>14</v>
          </cell>
          <cell r="I34">
            <v>11</v>
          </cell>
          <cell r="J34">
            <v>7</v>
          </cell>
          <cell r="K34">
            <v>15</v>
          </cell>
          <cell r="L34">
            <v>9</v>
          </cell>
          <cell r="M34">
            <v>9</v>
          </cell>
          <cell r="N34">
            <v>16</v>
          </cell>
          <cell r="O34">
            <v>10</v>
          </cell>
          <cell r="P34">
            <v>18</v>
          </cell>
          <cell r="Q34">
            <v>75</v>
          </cell>
        </row>
        <row r="35">
          <cell r="B35" t="str">
            <v>J71</v>
          </cell>
          <cell r="C35" t="str">
            <v>Kansai2</v>
          </cell>
          <cell r="D35">
            <v>125</v>
          </cell>
          <cell r="E35">
            <v>10</v>
          </cell>
          <cell r="F35">
            <v>9</v>
          </cell>
          <cell r="G35">
            <v>13</v>
          </cell>
          <cell r="H35">
            <v>8</v>
          </cell>
          <cell r="I35">
            <v>13</v>
          </cell>
          <cell r="J35">
            <v>15</v>
          </cell>
          <cell r="K35">
            <v>10</v>
          </cell>
          <cell r="L35">
            <v>12</v>
          </cell>
          <cell r="M35">
            <v>12</v>
          </cell>
          <cell r="N35">
            <v>7</v>
          </cell>
          <cell r="O35">
            <v>8</v>
          </cell>
          <cell r="P35">
            <v>6</v>
          </cell>
          <cell r="Q35">
            <v>53</v>
          </cell>
        </row>
        <row r="36">
          <cell r="B36" t="str">
            <v>J72</v>
          </cell>
          <cell r="C36" t="str">
            <v>Hokuriku</v>
          </cell>
          <cell r="D36">
            <v>56</v>
          </cell>
          <cell r="E36">
            <v>6</v>
          </cell>
          <cell r="F36">
            <v>4</v>
          </cell>
          <cell r="G36">
            <v>6</v>
          </cell>
          <cell r="H36">
            <v>4</v>
          </cell>
          <cell r="I36">
            <v>7</v>
          </cell>
          <cell r="J36">
            <v>5</v>
          </cell>
          <cell r="K36">
            <v>4</v>
          </cell>
          <cell r="L36">
            <v>1</v>
          </cell>
          <cell r="M36">
            <v>6</v>
          </cell>
          <cell r="N36">
            <v>6</v>
          </cell>
          <cell r="O36">
            <v>4</v>
          </cell>
          <cell r="P36">
            <v>2</v>
          </cell>
          <cell r="Q36">
            <v>27</v>
          </cell>
        </row>
        <row r="37">
          <cell r="B37" t="str">
            <v>J75</v>
          </cell>
          <cell r="C37" t="str">
            <v>Okayama</v>
          </cell>
          <cell r="D37">
            <v>74</v>
          </cell>
          <cell r="E37">
            <v>7</v>
          </cell>
          <cell r="F37">
            <v>3</v>
          </cell>
          <cell r="G37">
            <v>5</v>
          </cell>
          <cell r="H37">
            <v>8</v>
          </cell>
          <cell r="I37">
            <v>6</v>
          </cell>
          <cell r="J37">
            <v>2</v>
          </cell>
          <cell r="K37">
            <v>4</v>
          </cell>
          <cell r="L37">
            <v>5</v>
          </cell>
          <cell r="M37">
            <v>5</v>
          </cell>
          <cell r="N37">
            <v>8</v>
          </cell>
          <cell r="O37">
            <v>9</v>
          </cell>
          <cell r="P37">
            <v>5</v>
          </cell>
          <cell r="Q37">
            <v>29</v>
          </cell>
        </row>
        <row r="38">
          <cell r="B38" t="str">
            <v>J77</v>
          </cell>
          <cell r="C38" t="str">
            <v>Shikoku</v>
          </cell>
          <cell r="D38">
            <v>92</v>
          </cell>
          <cell r="E38">
            <v>8</v>
          </cell>
          <cell r="F38">
            <v>7</v>
          </cell>
          <cell r="G38">
            <v>6</v>
          </cell>
          <cell r="H38">
            <v>7</v>
          </cell>
          <cell r="I38">
            <v>9</v>
          </cell>
          <cell r="J38">
            <v>9</v>
          </cell>
          <cell r="K38">
            <v>7</v>
          </cell>
          <cell r="L38">
            <v>6</v>
          </cell>
          <cell r="M38">
            <v>7</v>
          </cell>
          <cell r="N38">
            <v>9</v>
          </cell>
          <cell r="O38">
            <v>9</v>
          </cell>
          <cell r="P38">
            <v>11</v>
          </cell>
          <cell r="Q38">
            <v>37</v>
          </cell>
        </row>
        <row r="39">
          <cell r="B39" t="str">
            <v>J80</v>
          </cell>
          <cell r="C39" t="str">
            <v>Hiroshima</v>
          </cell>
          <cell r="D39">
            <v>130</v>
          </cell>
          <cell r="E39">
            <v>13</v>
          </cell>
          <cell r="F39">
            <v>8</v>
          </cell>
          <cell r="G39">
            <v>11</v>
          </cell>
          <cell r="H39">
            <v>9</v>
          </cell>
          <cell r="I39">
            <v>12</v>
          </cell>
          <cell r="J39">
            <v>12</v>
          </cell>
          <cell r="K39">
            <v>9</v>
          </cell>
          <cell r="L39">
            <v>9</v>
          </cell>
          <cell r="M39">
            <v>7</v>
          </cell>
          <cell r="N39">
            <v>7</v>
          </cell>
          <cell r="O39">
            <v>8</v>
          </cell>
          <cell r="P39">
            <v>13</v>
          </cell>
          <cell r="Q39">
            <v>53</v>
          </cell>
        </row>
        <row r="40">
          <cell r="B40" t="str">
            <v>J90</v>
          </cell>
          <cell r="C40" t="str">
            <v>Kyusyu1</v>
          </cell>
          <cell r="D40">
            <v>241</v>
          </cell>
          <cell r="E40">
            <v>21</v>
          </cell>
          <cell r="F40">
            <v>23</v>
          </cell>
          <cell r="G40">
            <v>28</v>
          </cell>
          <cell r="H40">
            <v>21</v>
          </cell>
          <cell r="I40">
            <v>23</v>
          </cell>
          <cell r="J40">
            <v>22</v>
          </cell>
          <cell r="K40">
            <v>21</v>
          </cell>
          <cell r="L40">
            <v>15</v>
          </cell>
          <cell r="M40">
            <v>20</v>
          </cell>
          <cell r="N40">
            <v>24</v>
          </cell>
          <cell r="O40">
            <v>18</v>
          </cell>
          <cell r="P40">
            <v>21</v>
          </cell>
          <cell r="Q40">
            <v>116</v>
          </cell>
        </row>
        <row r="41">
          <cell r="B41" t="str">
            <v>J91</v>
          </cell>
          <cell r="C41" t="str">
            <v>Kyusyu2</v>
          </cell>
          <cell r="D41">
            <v>129</v>
          </cell>
          <cell r="E41">
            <v>14</v>
          </cell>
          <cell r="F41">
            <v>17</v>
          </cell>
          <cell r="G41">
            <v>12</v>
          </cell>
          <cell r="H41">
            <v>10</v>
          </cell>
          <cell r="I41">
            <v>8</v>
          </cell>
          <cell r="J41">
            <v>12</v>
          </cell>
          <cell r="K41">
            <v>9</v>
          </cell>
          <cell r="L41">
            <v>8</v>
          </cell>
          <cell r="M41">
            <v>10</v>
          </cell>
          <cell r="N41">
            <v>17</v>
          </cell>
          <cell r="O41">
            <v>14</v>
          </cell>
          <cell r="P41">
            <v>5</v>
          </cell>
          <cell r="Q41">
            <v>61</v>
          </cell>
        </row>
        <row r="42">
          <cell r="B42">
            <v>0</v>
          </cell>
          <cell r="C42" t="str">
            <v>Total</v>
          </cell>
          <cell r="D42">
            <v>2400</v>
          </cell>
          <cell r="E42">
            <v>196</v>
          </cell>
          <cell r="F42">
            <v>206</v>
          </cell>
          <cell r="G42">
            <v>222</v>
          </cell>
          <cell r="H42">
            <v>192</v>
          </cell>
          <cell r="I42">
            <v>199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1015</v>
          </cell>
        </row>
        <row r="43">
          <cell r="B43">
            <v>10</v>
          </cell>
          <cell r="C43" t="str">
            <v>Hokkaido</v>
          </cell>
          <cell r="D43">
            <v>164</v>
          </cell>
          <cell r="E43">
            <v>14</v>
          </cell>
          <cell r="F43">
            <v>14</v>
          </cell>
          <cell r="G43">
            <v>20</v>
          </cell>
          <cell r="H43">
            <v>11</v>
          </cell>
          <cell r="I43">
            <v>12</v>
          </cell>
          <cell r="J43">
            <v>11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48</v>
          </cell>
        </row>
        <row r="44">
          <cell r="B44">
            <v>20</v>
          </cell>
          <cell r="C44" t="str">
            <v>Minamitohoku</v>
          </cell>
          <cell r="D44">
            <v>104</v>
          </cell>
          <cell r="E44">
            <v>8</v>
          </cell>
          <cell r="F44">
            <v>7</v>
          </cell>
          <cell r="G44">
            <v>4</v>
          </cell>
          <cell r="H44">
            <v>9</v>
          </cell>
          <cell r="I44">
            <v>6</v>
          </cell>
          <cell r="J44">
            <v>8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19</v>
          </cell>
        </row>
        <row r="45">
          <cell r="B45">
            <v>22</v>
          </cell>
          <cell r="C45" t="str">
            <v>Kitatohoku</v>
          </cell>
          <cell r="D45">
            <v>63</v>
          </cell>
          <cell r="E45">
            <v>5</v>
          </cell>
          <cell r="F45">
            <v>4</v>
          </cell>
          <cell r="G45">
            <v>4</v>
          </cell>
          <cell r="H45">
            <v>5</v>
          </cell>
          <cell r="I45">
            <v>4</v>
          </cell>
          <cell r="J45">
            <v>4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13</v>
          </cell>
        </row>
        <row r="46">
          <cell r="B46">
            <v>25</v>
          </cell>
          <cell r="C46" t="str">
            <v>Kitakanto</v>
          </cell>
          <cell r="D46">
            <v>110</v>
          </cell>
          <cell r="E46">
            <v>7</v>
          </cell>
          <cell r="F46">
            <v>6</v>
          </cell>
          <cell r="G46">
            <v>9</v>
          </cell>
          <cell r="H46">
            <v>11</v>
          </cell>
          <cell r="I46">
            <v>9</v>
          </cell>
          <cell r="J46">
            <v>6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22</v>
          </cell>
        </row>
        <row r="47">
          <cell r="B47">
            <v>26</v>
          </cell>
          <cell r="C47" t="str">
            <v>Shinetsu</v>
          </cell>
          <cell r="D47">
            <v>76</v>
          </cell>
          <cell r="E47">
            <v>2</v>
          </cell>
          <cell r="F47">
            <v>7</v>
          </cell>
          <cell r="G47">
            <v>5</v>
          </cell>
          <cell r="H47">
            <v>5</v>
          </cell>
          <cell r="I47">
            <v>7</v>
          </cell>
          <cell r="J47">
            <v>5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14</v>
          </cell>
        </row>
        <row r="48">
          <cell r="B48">
            <v>30</v>
          </cell>
          <cell r="C48" t="str">
            <v>Tokyo1</v>
          </cell>
          <cell r="D48">
            <v>234</v>
          </cell>
          <cell r="E48">
            <v>14</v>
          </cell>
          <cell r="F48">
            <v>21</v>
          </cell>
          <cell r="G48">
            <v>20</v>
          </cell>
          <cell r="H48">
            <v>17</v>
          </cell>
          <cell r="I48">
            <v>15</v>
          </cell>
          <cell r="J48">
            <v>17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55</v>
          </cell>
        </row>
        <row r="49">
          <cell r="B49">
            <v>31</v>
          </cell>
          <cell r="C49" t="str">
            <v>Tokyo2</v>
          </cell>
          <cell r="D49">
            <v>140</v>
          </cell>
          <cell r="E49">
            <v>11</v>
          </cell>
          <cell r="F49">
            <v>8</v>
          </cell>
          <cell r="G49">
            <v>14</v>
          </cell>
          <cell r="H49">
            <v>16</v>
          </cell>
          <cell r="I49">
            <v>15</v>
          </cell>
          <cell r="J49">
            <v>15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33</v>
          </cell>
        </row>
        <row r="50">
          <cell r="B50">
            <v>35</v>
          </cell>
          <cell r="C50" t="str">
            <v>Yokohama</v>
          </cell>
          <cell r="D50">
            <v>180</v>
          </cell>
          <cell r="E50">
            <v>12</v>
          </cell>
          <cell r="F50">
            <v>19</v>
          </cell>
          <cell r="G50">
            <v>19</v>
          </cell>
          <cell r="H50">
            <v>22</v>
          </cell>
          <cell r="I50">
            <v>15</v>
          </cell>
          <cell r="J50">
            <v>20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50</v>
          </cell>
        </row>
        <row r="51">
          <cell r="B51">
            <v>50</v>
          </cell>
          <cell r="C51" t="str">
            <v>Toukai1</v>
          </cell>
          <cell r="D51">
            <v>126</v>
          </cell>
          <cell r="E51">
            <v>7</v>
          </cell>
          <cell r="F51">
            <v>11</v>
          </cell>
          <cell r="G51">
            <v>13</v>
          </cell>
          <cell r="H51">
            <v>14</v>
          </cell>
          <cell r="I51">
            <v>7</v>
          </cell>
          <cell r="J51">
            <v>10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31</v>
          </cell>
        </row>
        <row r="52">
          <cell r="B52">
            <v>55</v>
          </cell>
          <cell r="C52" t="str">
            <v>Toukai2</v>
          </cell>
          <cell r="D52">
            <v>151</v>
          </cell>
          <cell r="E52">
            <v>15</v>
          </cell>
          <cell r="F52">
            <v>16</v>
          </cell>
          <cell r="G52">
            <v>15</v>
          </cell>
          <cell r="H52">
            <v>11</v>
          </cell>
          <cell r="I52">
            <v>6</v>
          </cell>
          <cell r="J52">
            <v>9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46</v>
          </cell>
        </row>
        <row r="53">
          <cell r="B53">
            <v>65</v>
          </cell>
          <cell r="C53" t="str">
            <v>Kansai3</v>
          </cell>
          <cell r="D53">
            <v>84</v>
          </cell>
          <cell r="E53">
            <v>7</v>
          </cell>
          <cell r="F53">
            <v>3</v>
          </cell>
          <cell r="G53">
            <v>5</v>
          </cell>
          <cell r="H53">
            <v>5</v>
          </cell>
          <cell r="I53">
            <v>5</v>
          </cell>
          <cell r="J53">
            <v>7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15</v>
          </cell>
        </row>
        <row r="54">
          <cell r="B54">
            <v>70</v>
          </cell>
          <cell r="C54" t="str">
            <v>Kansai1</v>
          </cell>
          <cell r="D54">
            <v>177</v>
          </cell>
          <cell r="E54">
            <v>19</v>
          </cell>
          <cell r="F54">
            <v>11</v>
          </cell>
          <cell r="G54">
            <v>13</v>
          </cell>
          <cell r="H54">
            <v>13</v>
          </cell>
          <cell r="I54">
            <v>14</v>
          </cell>
          <cell r="J54">
            <v>18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43</v>
          </cell>
        </row>
        <row r="55">
          <cell r="B55">
            <v>71</v>
          </cell>
          <cell r="C55" t="str">
            <v>Kansai2</v>
          </cell>
          <cell r="D55">
            <v>136</v>
          </cell>
          <cell r="E55">
            <v>12</v>
          </cell>
          <cell r="F55">
            <v>7</v>
          </cell>
          <cell r="G55">
            <v>11</v>
          </cell>
          <cell r="H55">
            <v>12</v>
          </cell>
          <cell r="I55">
            <v>14</v>
          </cell>
          <cell r="J55">
            <v>12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30</v>
          </cell>
        </row>
        <row r="56">
          <cell r="B56">
            <v>72</v>
          </cell>
          <cell r="C56" t="str">
            <v>Hokuriku</v>
          </cell>
          <cell r="D56">
            <v>50</v>
          </cell>
          <cell r="E56">
            <v>3</v>
          </cell>
          <cell r="F56">
            <v>2</v>
          </cell>
          <cell r="G56">
            <v>8</v>
          </cell>
          <cell r="H56">
            <v>4</v>
          </cell>
          <cell r="I56">
            <v>4</v>
          </cell>
          <cell r="J56">
            <v>4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13</v>
          </cell>
        </row>
        <row r="57">
          <cell r="B57">
            <v>75</v>
          </cell>
          <cell r="C57" t="str">
            <v>Okayama</v>
          </cell>
          <cell r="D57">
            <v>93</v>
          </cell>
          <cell r="E57">
            <v>8</v>
          </cell>
          <cell r="F57">
            <v>5</v>
          </cell>
          <cell r="G57">
            <v>9</v>
          </cell>
          <cell r="H57">
            <v>6</v>
          </cell>
          <cell r="I57">
            <v>5</v>
          </cell>
          <cell r="J57">
            <v>7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22</v>
          </cell>
        </row>
        <row r="58">
          <cell r="B58">
            <v>77</v>
          </cell>
          <cell r="C58" t="str">
            <v>Shikoku</v>
          </cell>
          <cell r="D58">
            <v>139</v>
          </cell>
          <cell r="E58">
            <v>14</v>
          </cell>
          <cell r="F58">
            <v>10</v>
          </cell>
          <cell r="G58">
            <v>18</v>
          </cell>
          <cell r="H58">
            <v>14</v>
          </cell>
          <cell r="I58">
            <v>10</v>
          </cell>
          <cell r="J58">
            <v>5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42</v>
          </cell>
        </row>
        <row r="59">
          <cell r="B59">
            <v>80</v>
          </cell>
          <cell r="C59" t="str">
            <v>Hiroshima</v>
          </cell>
          <cell r="D59">
            <v>154</v>
          </cell>
          <cell r="E59">
            <v>7</v>
          </cell>
          <cell r="F59">
            <v>11</v>
          </cell>
          <cell r="G59">
            <v>12</v>
          </cell>
          <cell r="H59">
            <v>7</v>
          </cell>
          <cell r="I59">
            <v>11</v>
          </cell>
          <cell r="J59">
            <v>15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30</v>
          </cell>
        </row>
        <row r="60">
          <cell r="B60">
            <v>90</v>
          </cell>
          <cell r="C60" t="str">
            <v>Kyusyu1</v>
          </cell>
          <cell r="D60">
            <v>207</v>
          </cell>
          <cell r="E60">
            <v>18</v>
          </cell>
          <cell r="F60">
            <v>11</v>
          </cell>
          <cell r="G60">
            <v>21</v>
          </cell>
          <cell r="H60">
            <v>11</v>
          </cell>
          <cell r="I60">
            <v>19</v>
          </cell>
          <cell r="J60">
            <v>17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50</v>
          </cell>
        </row>
        <row r="61">
          <cell r="B61">
            <v>91</v>
          </cell>
          <cell r="C61" t="str">
            <v>Kyusyu2</v>
          </cell>
          <cell r="D61">
            <v>145</v>
          </cell>
          <cell r="E61">
            <v>18</v>
          </cell>
          <cell r="F61">
            <v>9</v>
          </cell>
          <cell r="G61">
            <v>11</v>
          </cell>
          <cell r="H61">
            <v>8</v>
          </cell>
          <cell r="I61">
            <v>11</v>
          </cell>
          <cell r="J61">
            <v>12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38</v>
          </cell>
        </row>
        <row r="62">
          <cell r="B62">
            <v>0</v>
          </cell>
          <cell r="C62" t="str">
            <v>Total</v>
          </cell>
          <cell r="D62">
            <v>2533</v>
          </cell>
          <cell r="E62">
            <v>201</v>
          </cell>
          <cell r="F62">
            <v>182</v>
          </cell>
          <cell r="G62">
            <v>231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614</v>
          </cell>
        </row>
        <row r="103">
          <cell r="B103">
            <v>10</v>
          </cell>
          <cell r="C103" t="str">
            <v>Hokkaido</v>
          </cell>
          <cell r="D103">
            <v>-1</v>
          </cell>
          <cell r="E103">
            <v>0</v>
          </cell>
          <cell r="F103">
            <v>0</v>
          </cell>
          <cell r="G103">
            <v>2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2</v>
          </cell>
        </row>
        <row r="104">
          <cell r="B104">
            <v>20</v>
          </cell>
          <cell r="C104" t="str">
            <v>Minamitohoku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B105">
            <v>22</v>
          </cell>
          <cell r="C105" t="str">
            <v>Kitatohoku</v>
          </cell>
          <cell r="D105">
            <v>-1</v>
          </cell>
          <cell r="E105">
            <v>0</v>
          </cell>
          <cell r="F105">
            <v>0</v>
          </cell>
          <cell r="G105">
            <v>-2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-2</v>
          </cell>
        </row>
        <row r="106">
          <cell r="B106">
            <v>25</v>
          </cell>
          <cell r="C106" t="str">
            <v>Kitakanto</v>
          </cell>
          <cell r="D106">
            <v>-1</v>
          </cell>
          <cell r="E106">
            <v>0</v>
          </cell>
          <cell r="F106">
            <v>-1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-1</v>
          </cell>
        </row>
        <row r="107">
          <cell r="B107">
            <v>26</v>
          </cell>
          <cell r="C107" t="str">
            <v>Shinetsu</v>
          </cell>
          <cell r="D107">
            <v>1</v>
          </cell>
          <cell r="E107">
            <v>1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1</v>
          </cell>
        </row>
        <row r="108">
          <cell r="B108">
            <v>30</v>
          </cell>
          <cell r="C108" t="str">
            <v>Tokyo1</v>
          </cell>
          <cell r="D108">
            <v>-9</v>
          </cell>
          <cell r="E108">
            <v>-1</v>
          </cell>
          <cell r="F108">
            <v>0</v>
          </cell>
          <cell r="G108">
            <v>1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B109">
            <v>31</v>
          </cell>
          <cell r="C109" t="str">
            <v>Tokyo2</v>
          </cell>
          <cell r="D109">
            <v>6</v>
          </cell>
          <cell r="E109">
            <v>1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1</v>
          </cell>
        </row>
        <row r="110">
          <cell r="B110">
            <v>35</v>
          </cell>
          <cell r="C110" t="str">
            <v>Yokohama</v>
          </cell>
          <cell r="D110">
            <v>7</v>
          </cell>
          <cell r="E110">
            <v>0</v>
          </cell>
          <cell r="F110">
            <v>1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1</v>
          </cell>
        </row>
        <row r="111">
          <cell r="B111">
            <v>50</v>
          </cell>
          <cell r="C111" t="str">
            <v>Toukai1</v>
          </cell>
          <cell r="D111">
            <v>-2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B112">
            <v>55</v>
          </cell>
          <cell r="C112" t="str">
            <v>Toukai2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B113">
            <v>65</v>
          </cell>
          <cell r="C113" t="str">
            <v>Kansai3</v>
          </cell>
          <cell r="D113">
            <v>0</v>
          </cell>
          <cell r="E113">
            <v>1</v>
          </cell>
          <cell r="F113">
            <v>-1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B114">
            <v>70</v>
          </cell>
          <cell r="C114" t="str">
            <v>Kansai1</v>
          </cell>
          <cell r="D114">
            <v>1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B115">
            <v>71</v>
          </cell>
          <cell r="C115" t="str">
            <v>Kansai2</v>
          </cell>
          <cell r="D115">
            <v>-1</v>
          </cell>
          <cell r="E115">
            <v>-1</v>
          </cell>
          <cell r="F115">
            <v>1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B116">
            <v>72</v>
          </cell>
          <cell r="C116" t="str">
            <v>Hokuriku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B117">
            <v>75</v>
          </cell>
          <cell r="C117" t="str">
            <v>Okayama</v>
          </cell>
          <cell r="D117">
            <v>-2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B118">
            <v>77</v>
          </cell>
          <cell r="C118" t="str">
            <v>Shikoku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B119">
            <v>80</v>
          </cell>
          <cell r="C119" t="str">
            <v>Hiroshima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B120">
            <v>90</v>
          </cell>
          <cell r="C120" t="str">
            <v>Kyusyu1</v>
          </cell>
          <cell r="D120">
            <v>2</v>
          </cell>
          <cell r="E120">
            <v>-1</v>
          </cell>
          <cell r="F120">
            <v>0</v>
          </cell>
          <cell r="G120">
            <v>-2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-3</v>
          </cell>
        </row>
        <row r="121">
          <cell r="B121">
            <v>91</v>
          </cell>
          <cell r="C121" t="str">
            <v>Kyusyu2</v>
          </cell>
          <cell r="D121">
            <v>0</v>
          </cell>
          <cell r="E121">
            <v>0</v>
          </cell>
          <cell r="F121">
            <v>0</v>
          </cell>
          <cell r="G121">
            <v>1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1</v>
          </cell>
        </row>
        <row r="122">
          <cell r="B122">
            <v>0</v>
          </cell>
          <cell r="C122" t="str">
            <v>Total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B123">
            <v>10</v>
          </cell>
          <cell r="C123" t="str">
            <v>Hokkaido</v>
          </cell>
          <cell r="D123">
            <v>-13</v>
          </cell>
          <cell r="E123">
            <v>-5</v>
          </cell>
          <cell r="F123">
            <v>-4</v>
          </cell>
          <cell r="G123">
            <v>-4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-13</v>
          </cell>
        </row>
        <row r="124">
          <cell r="B124">
            <v>20</v>
          </cell>
          <cell r="C124" t="str">
            <v>Minamitohoku</v>
          </cell>
          <cell r="D124">
            <v>-23</v>
          </cell>
          <cell r="E124">
            <v>-1</v>
          </cell>
          <cell r="F124">
            <v>-1</v>
          </cell>
          <cell r="G124">
            <v>4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2</v>
          </cell>
        </row>
        <row r="125">
          <cell r="B125">
            <v>22</v>
          </cell>
          <cell r="C125" t="str">
            <v>Kitatohoku</v>
          </cell>
          <cell r="D125">
            <v>-1</v>
          </cell>
          <cell r="E125">
            <v>1</v>
          </cell>
          <cell r="F125">
            <v>1</v>
          </cell>
          <cell r="G125">
            <v>2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4</v>
          </cell>
        </row>
        <row r="126">
          <cell r="B126">
            <v>25</v>
          </cell>
          <cell r="C126" t="str">
            <v>Kitakanto</v>
          </cell>
          <cell r="D126">
            <v>-14</v>
          </cell>
          <cell r="E126">
            <v>-3</v>
          </cell>
          <cell r="F126">
            <v>0</v>
          </cell>
          <cell r="G126">
            <v>-1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-4</v>
          </cell>
        </row>
        <row r="127">
          <cell r="B127">
            <v>26</v>
          </cell>
          <cell r="C127" t="str">
            <v>Shinetsu</v>
          </cell>
          <cell r="D127">
            <v>5</v>
          </cell>
          <cell r="E127">
            <v>7</v>
          </cell>
          <cell r="F127">
            <v>1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8</v>
          </cell>
        </row>
        <row r="128">
          <cell r="B128">
            <v>30</v>
          </cell>
          <cell r="C128" t="str">
            <v>Tokyo1</v>
          </cell>
          <cell r="D128">
            <v>3</v>
          </cell>
          <cell r="E128">
            <v>3</v>
          </cell>
          <cell r="F128">
            <v>2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5</v>
          </cell>
        </row>
        <row r="129">
          <cell r="B129">
            <v>31</v>
          </cell>
          <cell r="C129" t="str">
            <v>Tokyo2</v>
          </cell>
          <cell r="D129">
            <v>37</v>
          </cell>
          <cell r="E129">
            <v>4</v>
          </cell>
          <cell r="F129">
            <v>2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6</v>
          </cell>
        </row>
        <row r="130">
          <cell r="B130">
            <v>35</v>
          </cell>
          <cell r="C130" t="str">
            <v>Yokohama</v>
          </cell>
          <cell r="D130">
            <v>-4</v>
          </cell>
          <cell r="E130">
            <v>-1</v>
          </cell>
          <cell r="F130">
            <v>-1</v>
          </cell>
          <cell r="G130">
            <v>-3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-5</v>
          </cell>
        </row>
        <row r="131">
          <cell r="B131">
            <v>50</v>
          </cell>
          <cell r="C131" t="str">
            <v>Toukai1</v>
          </cell>
          <cell r="D131">
            <v>2</v>
          </cell>
          <cell r="E131">
            <v>2</v>
          </cell>
          <cell r="F131">
            <v>0</v>
          </cell>
          <cell r="G131">
            <v>-2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B132">
            <v>55</v>
          </cell>
          <cell r="C132" t="str">
            <v>Toukai2</v>
          </cell>
          <cell r="D132">
            <v>-8</v>
          </cell>
          <cell r="E132">
            <v>-3</v>
          </cell>
          <cell r="F132">
            <v>-5</v>
          </cell>
          <cell r="G132">
            <v>-2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-10</v>
          </cell>
        </row>
        <row r="133">
          <cell r="B133">
            <v>65</v>
          </cell>
          <cell r="C133" t="str">
            <v>Kansai3</v>
          </cell>
          <cell r="D133">
            <v>-13</v>
          </cell>
          <cell r="E133">
            <v>0</v>
          </cell>
          <cell r="F133">
            <v>3</v>
          </cell>
          <cell r="G133">
            <v>1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4</v>
          </cell>
        </row>
        <row r="134">
          <cell r="B134">
            <v>70</v>
          </cell>
          <cell r="C134" t="str">
            <v>Kansai1</v>
          </cell>
          <cell r="D134">
            <v>-27</v>
          </cell>
          <cell r="E134">
            <v>-8</v>
          </cell>
          <cell r="F134">
            <v>10</v>
          </cell>
          <cell r="G134">
            <v>5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7</v>
          </cell>
        </row>
        <row r="135">
          <cell r="B135">
            <v>71</v>
          </cell>
          <cell r="C135" t="str">
            <v>Kansai2</v>
          </cell>
          <cell r="D135">
            <v>-11</v>
          </cell>
          <cell r="E135">
            <v>-2</v>
          </cell>
          <cell r="F135">
            <v>2</v>
          </cell>
          <cell r="G135">
            <v>2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2</v>
          </cell>
        </row>
        <row r="136">
          <cell r="B136">
            <v>72</v>
          </cell>
          <cell r="C136" t="str">
            <v>Hokuriku</v>
          </cell>
          <cell r="D136">
            <v>6</v>
          </cell>
          <cell r="E136">
            <v>3</v>
          </cell>
          <cell r="F136">
            <v>2</v>
          </cell>
          <cell r="G136">
            <v>-2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3</v>
          </cell>
        </row>
        <row r="137">
          <cell r="B137">
            <v>75</v>
          </cell>
          <cell r="C137" t="str">
            <v>Okayama</v>
          </cell>
          <cell r="D137">
            <v>-19</v>
          </cell>
          <cell r="E137">
            <v>-1</v>
          </cell>
          <cell r="F137">
            <v>-2</v>
          </cell>
          <cell r="G137">
            <v>-4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-7</v>
          </cell>
        </row>
        <row r="138">
          <cell r="B138">
            <v>77</v>
          </cell>
          <cell r="C138" t="str">
            <v>Shikoku</v>
          </cell>
          <cell r="D138">
            <v>-47</v>
          </cell>
          <cell r="E138">
            <v>-6</v>
          </cell>
          <cell r="F138">
            <v>-3</v>
          </cell>
          <cell r="G138">
            <v>-12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-21</v>
          </cell>
        </row>
        <row r="139">
          <cell r="B139">
            <v>80</v>
          </cell>
          <cell r="C139" t="str">
            <v>Hiroshima</v>
          </cell>
          <cell r="D139">
            <v>-24</v>
          </cell>
          <cell r="E139">
            <v>6</v>
          </cell>
          <cell r="F139">
            <v>-3</v>
          </cell>
          <cell r="G139">
            <v>-1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2</v>
          </cell>
        </row>
        <row r="140">
          <cell r="B140">
            <v>90</v>
          </cell>
          <cell r="C140" t="str">
            <v>Kyusyu1</v>
          </cell>
          <cell r="D140">
            <v>34</v>
          </cell>
          <cell r="E140">
            <v>3</v>
          </cell>
          <cell r="F140">
            <v>12</v>
          </cell>
          <cell r="G140">
            <v>7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22</v>
          </cell>
        </row>
        <row r="141">
          <cell r="B141">
            <v>91</v>
          </cell>
          <cell r="C141" t="str">
            <v>Kyusyu2</v>
          </cell>
          <cell r="D141">
            <v>-16</v>
          </cell>
          <cell r="E141">
            <v>-4</v>
          </cell>
          <cell r="F141">
            <v>8</v>
          </cell>
          <cell r="G141">
            <v>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5</v>
          </cell>
        </row>
        <row r="142">
          <cell r="B142">
            <v>0</v>
          </cell>
          <cell r="C142" t="str">
            <v>Total</v>
          </cell>
          <cell r="D142">
            <v>-133</v>
          </cell>
          <cell r="E142">
            <v>-5</v>
          </cell>
          <cell r="F142">
            <v>24</v>
          </cell>
          <cell r="G142">
            <v>-9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10</v>
          </cell>
        </row>
        <row r="203">
          <cell r="B203">
            <v>10</v>
          </cell>
          <cell r="C203" t="str">
            <v>Hokkaido</v>
          </cell>
          <cell r="D203">
            <v>506</v>
          </cell>
          <cell r="E203">
            <v>499</v>
          </cell>
          <cell r="F203">
            <v>495</v>
          </cell>
          <cell r="G203">
            <v>490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490</v>
          </cell>
        </row>
        <row r="204">
          <cell r="B204">
            <v>20</v>
          </cell>
          <cell r="C204" t="str">
            <v>Minamitohoku</v>
          </cell>
          <cell r="D204">
            <v>363</v>
          </cell>
          <cell r="E204">
            <v>363</v>
          </cell>
          <cell r="F204">
            <v>363</v>
          </cell>
          <cell r="G204">
            <v>360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360</v>
          </cell>
        </row>
        <row r="205">
          <cell r="B205">
            <v>22</v>
          </cell>
          <cell r="C205" t="str">
            <v>Kitatohoku</v>
          </cell>
          <cell r="D205">
            <v>296</v>
          </cell>
          <cell r="E205">
            <v>297</v>
          </cell>
          <cell r="F205">
            <v>298</v>
          </cell>
          <cell r="G205">
            <v>301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301</v>
          </cell>
        </row>
        <row r="206">
          <cell r="B206">
            <v>25</v>
          </cell>
          <cell r="C206" t="str">
            <v>Kitakanto</v>
          </cell>
          <cell r="D206">
            <v>598</v>
          </cell>
          <cell r="E206">
            <v>593</v>
          </cell>
          <cell r="F206">
            <v>598</v>
          </cell>
          <cell r="G206">
            <v>591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591</v>
          </cell>
        </row>
        <row r="207">
          <cell r="B207">
            <v>26</v>
          </cell>
          <cell r="C207" t="str">
            <v>Shinetsu</v>
          </cell>
          <cell r="D207">
            <v>318</v>
          </cell>
          <cell r="E207">
            <v>326</v>
          </cell>
          <cell r="F207">
            <v>327</v>
          </cell>
          <cell r="G207">
            <v>330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330</v>
          </cell>
        </row>
        <row r="208">
          <cell r="B208">
            <v>30</v>
          </cell>
          <cell r="C208" t="str">
            <v>Tokyo1</v>
          </cell>
          <cell r="D208">
            <v>1033</v>
          </cell>
          <cell r="E208">
            <v>1037</v>
          </cell>
          <cell r="F208">
            <v>1037</v>
          </cell>
          <cell r="G208">
            <v>1037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1037</v>
          </cell>
        </row>
        <row r="209">
          <cell r="B209">
            <v>31</v>
          </cell>
          <cell r="C209" t="str">
            <v>Tokyo2</v>
          </cell>
          <cell r="D209">
            <v>674</v>
          </cell>
          <cell r="E209">
            <v>681</v>
          </cell>
          <cell r="F209">
            <v>683</v>
          </cell>
          <cell r="G209">
            <v>683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683</v>
          </cell>
        </row>
        <row r="210">
          <cell r="B210">
            <v>35</v>
          </cell>
          <cell r="C210" t="str">
            <v>Yokohama</v>
          </cell>
          <cell r="D210">
            <v>655</v>
          </cell>
          <cell r="E210">
            <v>659</v>
          </cell>
          <cell r="F210">
            <v>659</v>
          </cell>
          <cell r="G210">
            <v>657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657</v>
          </cell>
        </row>
        <row r="211">
          <cell r="B211">
            <v>50</v>
          </cell>
          <cell r="C211" t="str">
            <v>Toukai1</v>
          </cell>
          <cell r="D211">
            <v>580</v>
          </cell>
          <cell r="E211">
            <v>581</v>
          </cell>
          <cell r="F211">
            <v>583</v>
          </cell>
          <cell r="G211">
            <v>580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580</v>
          </cell>
        </row>
        <row r="212">
          <cell r="B212">
            <v>55</v>
          </cell>
          <cell r="C212" t="str">
            <v>Toukai2</v>
          </cell>
          <cell r="D212">
            <v>654</v>
          </cell>
          <cell r="E212">
            <v>653</v>
          </cell>
          <cell r="F212">
            <v>641</v>
          </cell>
          <cell r="G212">
            <v>639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639</v>
          </cell>
        </row>
        <row r="213">
          <cell r="B213">
            <v>65</v>
          </cell>
          <cell r="C213" t="str">
            <v>Kansai3</v>
          </cell>
          <cell r="D213">
            <v>408</v>
          </cell>
          <cell r="E213">
            <v>409</v>
          </cell>
          <cell r="F213">
            <v>412</v>
          </cell>
          <cell r="G213">
            <v>414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414</v>
          </cell>
        </row>
        <row r="214">
          <cell r="B214">
            <v>70</v>
          </cell>
          <cell r="C214" t="str">
            <v>Kansai1</v>
          </cell>
          <cell r="D214">
            <v>621</v>
          </cell>
          <cell r="E214">
            <v>613</v>
          </cell>
          <cell r="F214">
            <v>621</v>
          </cell>
          <cell r="G214">
            <v>627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627</v>
          </cell>
        </row>
        <row r="215">
          <cell r="B215">
            <v>71</v>
          </cell>
          <cell r="C215" t="str">
            <v>Kansai2</v>
          </cell>
          <cell r="D215">
            <v>530</v>
          </cell>
          <cell r="E215">
            <v>527</v>
          </cell>
          <cell r="F215">
            <v>531</v>
          </cell>
          <cell r="G215">
            <v>533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533</v>
          </cell>
        </row>
        <row r="216">
          <cell r="B216">
            <v>72</v>
          </cell>
          <cell r="C216" t="str">
            <v>Hokuriku</v>
          </cell>
          <cell r="D216">
            <v>276</v>
          </cell>
          <cell r="E216">
            <v>278</v>
          </cell>
          <cell r="F216">
            <v>282</v>
          </cell>
          <cell r="G216">
            <v>280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280</v>
          </cell>
        </row>
        <row r="217">
          <cell r="B217">
            <v>75</v>
          </cell>
          <cell r="C217" t="str">
            <v>Okayama</v>
          </cell>
          <cell r="D217">
            <v>317</v>
          </cell>
          <cell r="E217">
            <v>316</v>
          </cell>
          <cell r="F217">
            <v>314</v>
          </cell>
          <cell r="G217">
            <v>310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310</v>
          </cell>
        </row>
        <row r="218">
          <cell r="B218">
            <v>77</v>
          </cell>
          <cell r="C218" t="str">
            <v>Shikoku</v>
          </cell>
          <cell r="D218">
            <v>613</v>
          </cell>
          <cell r="E218">
            <v>609</v>
          </cell>
          <cell r="F218">
            <v>603</v>
          </cell>
          <cell r="G218">
            <v>595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595</v>
          </cell>
        </row>
        <row r="219">
          <cell r="B219">
            <v>80</v>
          </cell>
          <cell r="C219" t="str">
            <v>Hiroshima</v>
          </cell>
          <cell r="D219">
            <v>712</v>
          </cell>
          <cell r="E219">
            <v>717</v>
          </cell>
          <cell r="F219">
            <v>719</v>
          </cell>
          <cell r="G219">
            <v>720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720</v>
          </cell>
        </row>
        <row r="220">
          <cell r="B220">
            <v>90</v>
          </cell>
          <cell r="C220" t="str">
            <v>Kyusyu1</v>
          </cell>
          <cell r="D220">
            <v>888</v>
          </cell>
          <cell r="E220">
            <v>889</v>
          </cell>
          <cell r="F220">
            <v>902</v>
          </cell>
          <cell r="G220">
            <v>900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900</v>
          </cell>
        </row>
        <row r="221">
          <cell r="B221">
            <v>91</v>
          </cell>
          <cell r="C221" t="str">
            <v>Kyusyu2</v>
          </cell>
          <cell r="D221">
            <v>625</v>
          </cell>
          <cell r="E221">
            <v>625</v>
          </cell>
          <cell r="F221">
            <v>662</v>
          </cell>
          <cell r="G221">
            <v>664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664</v>
          </cell>
        </row>
        <row r="222">
          <cell r="B222">
            <v>0</v>
          </cell>
          <cell r="C222" t="str">
            <v>Total</v>
          </cell>
          <cell r="D222">
            <v>10667</v>
          </cell>
          <cell r="E222">
            <v>10672</v>
          </cell>
          <cell r="F222">
            <v>10730</v>
          </cell>
          <cell r="G222">
            <v>10711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10711</v>
          </cell>
        </row>
        <row r="223">
          <cell r="B223">
            <v>10</v>
          </cell>
          <cell r="C223" t="str">
            <v>Hokkaido</v>
          </cell>
          <cell r="D223">
            <v>157</v>
          </cell>
          <cell r="E223">
            <v>10</v>
          </cell>
          <cell r="F223">
            <v>10</v>
          </cell>
          <cell r="G223">
            <v>16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36</v>
          </cell>
        </row>
        <row r="224">
          <cell r="B224">
            <v>20</v>
          </cell>
          <cell r="C224" t="str">
            <v>Minamitohoku</v>
          </cell>
          <cell r="D224">
            <v>117</v>
          </cell>
          <cell r="E224">
            <v>8</v>
          </cell>
          <cell r="F224">
            <v>7</v>
          </cell>
          <cell r="G224">
            <v>11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26</v>
          </cell>
        </row>
        <row r="225">
          <cell r="B225">
            <v>22</v>
          </cell>
          <cell r="C225" t="str">
            <v>Kitatohoku</v>
          </cell>
          <cell r="D225">
            <v>76</v>
          </cell>
          <cell r="E225">
            <v>6</v>
          </cell>
          <cell r="F225">
            <v>5</v>
          </cell>
          <cell r="G225">
            <v>17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28</v>
          </cell>
        </row>
        <row r="226">
          <cell r="B226">
            <v>25</v>
          </cell>
          <cell r="C226" t="str">
            <v>Kitakanto</v>
          </cell>
          <cell r="D226">
            <v>155</v>
          </cell>
          <cell r="E226">
            <v>9</v>
          </cell>
          <cell r="F226">
            <v>15</v>
          </cell>
          <cell r="G226">
            <v>10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34</v>
          </cell>
        </row>
        <row r="227">
          <cell r="B227">
            <v>26</v>
          </cell>
          <cell r="C227" t="str">
            <v>Shinetsu</v>
          </cell>
          <cell r="D227">
            <v>102</v>
          </cell>
          <cell r="E227">
            <v>12</v>
          </cell>
          <cell r="F227">
            <v>10</v>
          </cell>
          <cell r="G227">
            <v>10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32</v>
          </cell>
        </row>
        <row r="228">
          <cell r="B228">
            <v>30</v>
          </cell>
          <cell r="C228" t="str">
            <v>Tokyo1</v>
          </cell>
          <cell r="D228">
            <v>315</v>
          </cell>
          <cell r="E228">
            <v>18</v>
          </cell>
          <cell r="F228">
            <v>24</v>
          </cell>
          <cell r="G228">
            <v>23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65</v>
          </cell>
        </row>
        <row r="229">
          <cell r="B229">
            <v>31</v>
          </cell>
          <cell r="C229" t="str">
            <v>Tokyo2</v>
          </cell>
          <cell r="D229">
            <v>199</v>
          </cell>
          <cell r="E229">
            <v>18</v>
          </cell>
          <cell r="F229">
            <v>11</v>
          </cell>
          <cell r="G229">
            <v>14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43</v>
          </cell>
        </row>
        <row r="230">
          <cell r="B230">
            <v>35</v>
          </cell>
          <cell r="C230" t="str">
            <v>Yokohama</v>
          </cell>
          <cell r="D230">
            <v>198</v>
          </cell>
          <cell r="E230">
            <v>17</v>
          </cell>
          <cell r="F230">
            <v>18</v>
          </cell>
          <cell r="G230">
            <v>17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52</v>
          </cell>
        </row>
        <row r="231">
          <cell r="B231">
            <v>50</v>
          </cell>
          <cell r="C231" t="str">
            <v>Toukai1</v>
          </cell>
          <cell r="D231">
            <v>153</v>
          </cell>
          <cell r="E231">
            <v>10</v>
          </cell>
          <cell r="F231">
            <v>13</v>
          </cell>
          <cell r="G231">
            <v>11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34</v>
          </cell>
        </row>
        <row r="232">
          <cell r="B232">
            <v>55</v>
          </cell>
          <cell r="C232" t="str">
            <v>Toukai2</v>
          </cell>
          <cell r="D232">
            <v>157</v>
          </cell>
          <cell r="E232">
            <v>14</v>
          </cell>
          <cell r="F232">
            <v>11</v>
          </cell>
          <cell r="G232">
            <v>15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40</v>
          </cell>
        </row>
        <row r="233">
          <cell r="B233">
            <v>65</v>
          </cell>
          <cell r="C233" t="str">
            <v>Kansai3</v>
          </cell>
          <cell r="D233">
            <v>81</v>
          </cell>
          <cell r="E233">
            <v>8</v>
          </cell>
          <cell r="F233">
            <v>8</v>
          </cell>
          <cell r="G233">
            <v>7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23</v>
          </cell>
        </row>
        <row r="234">
          <cell r="B234">
            <v>70</v>
          </cell>
          <cell r="C234" t="str">
            <v>Kansai1</v>
          </cell>
          <cell r="D234">
            <v>165</v>
          </cell>
          <cell r="E234">
            <v>11</v>
          </cell>
          <cell r="F234">
            <v>21</v>
          </cell>
          <cell r="G234">
            <v>19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51</v>
          </cell>
        </row>
        <row r="235">
          <cell r="B235">
            <v>71</v>
          </cell>
          <cell r="C235" t="str">
            <v>Kansai2</v>
          </cell>
          <cell r="D235">
            <v>141</v>
          </cell>
          <cell r="E235">
            <v>10</v>
          </cell>
          <cell r="F235">
            <v>10</v>
          </cell>
          <cell r="G235">
            <v>13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33</v>
          </cell>
        </row>
        <row r="236">
          <cell r="B236">
            <v>72</v>
          </cell>
          <cell r="C236" t="str">
            <v>Hokuriku</v>
          </cell>
          <cell r="D236">
            <v>72</v>
          </cell>
          <cell r="E236">
            <v>7</v>
          </cell>
          <cell r="F236">
            <v>6</v>
          </cell>
          <cell r="G236">
            <v>6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19</v>
          </cell>
        </row>
        <row r="237">
          <cell r="B237">
            <v>75</v>
          </cell>
          <cell r="C237" t="str">
            <v>Okayama</v>
          </cell>
          <cell r="D237">
            <v>89</v>
          </cell>
          <cell r="E237">
            <v>7</v>
          </cell>
          <cell r="F237">
            <v>6</v>
          </cell>
          <cell r="G237">
            <v>6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19</v>
          </cell>
        </row>
        <row r="238">
          <cell r="B238">
            <v>77</v>
          </cell>
          <cell r="C238" t="str">
            <v>Shikoku</v>
          </cell>
          <cell r="D238">
            <v>141</v>
          </cell>
          <cell r="E238">
            <v>11</v>
          </cell>
          <cell r="F238">
            <v>9</v>
          </cell>
          <cell r="G238">
            <v>14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34</v>
          </cell>
        </row>
        <row r="239">
          <cell r="B239">
            <v>80</v>
          </cell>
          <cell r="C239" t="str">
            <v>Hiroshima</v>
          </cell>
          <cell r="D239">
            <v>172</v>
          </cell>
          <cell r="E239">
            <v>14</v>
          </cell>
          <cell r="F239">
            <v>13</v>
          </cell>
          <cell r="G239">
            <v>14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41</v>
          </cell>
        </row>
        <row r="240">
          <cell r="B240">
            <v>90</v>
          </cell>
          <cell r="C240" t="str">
            <v>Kyusyu1</v>
          </cell>
          <cell r="D240">
            <v>264</v>
          </cell>
          <cell r="E240">
            <v>23</v>
          </cell>
          <cell r="F240">
            <v>25</v>
          </cell>
          <cell r="G240">
            <v>31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79</v>
          </cell>
        </row>
        <row r="241">
          <cell r="B241">
            <v>91</v>
          </cell>
          <cell r="C241" t="str">
            <v>Kyusyu2</v>
          </cell>
          <cell r="D241">
            <v>185</v>
          </cell>
          <cell r="E241">
            <v>19</v>
          </cell>
          <cell r="F241">
            <v>48</v>
          </cell>
          <cell r="G241">
            <v>12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79</v>
          </cell>
        </row>
        <row r="242">
          <cell r="B242">
            <v>0</v>
          </cell>
          <cell r="C242" t="str">
            <v>Total</v>
          </cell>
          <cell r="D242">
            <v>2939</v>
          </cell>
          <cell r="E242">
            <v>232</v>
          </cell>
          <cell r="F242">
            <v>270</v>
          </cell>
          <cell r="G242">
            <v>266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768</v>
          </cell>
        </row>
        <row r="243">
          <cell r="B243">
            <v>10</v>
          </cell>
          <cell r="C243" t="str">
            <v>Hokkaido</v>
          </cell>
          <cell r="D243">
            <v>169</v>
          </cell>
          <cell r="E243">
            <v>17</v>
          </cell>
          <cell r="F243">
            <v>14</v>
          </cell>
          <cell r="G243">
            <v>21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52</v>
          </cell>
        </row>
        <row r="244">
          <cell r="B244">
            <v>20</v>
          </cell>
          <cell r="C244" t="str">
            <v>Minamitohoku</v>
          </cell>
          <cell r="D244">
            <v>141</v>
          </cell>
          <cell r="E244">
            <v>8</v>
          </cell>
          <cell r="F244">
            <v>7</v>
          </cell>
          <cell r="G244">
            <v>14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29</v>
          </cell>
        </row>
        <row r="245">
          <cell r="B245">
            <v>22</v>
          </cell>
          <cell r="C245" t="str">
            <v>Kitatohoku</v>
          </cell>
          <cell r="D245">
            <v>82</v>
          </cell>
          <cell r="E245">
            <v>5</v>
          </cell>
          <cell r="F245">
            <v>4</v>
          </cell>
          <cell r="G245">
            <v>14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23</v>
          </cell>
        </row>
        <row r="246">
          <cell r="B246">
            <v>25</v>
          </cell>
          <cell r="C246" t="str">
            <v>Kitakanto</v>
          </cell>
          <cell r="D246">
            <v>170</v>
          </cell>
          <cell r="E246">
            <v>14</v>
          </cell>
          <cell r="F246">
            <v>9</v>
          </cell>
          <cell r="G246">
            <v>17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40</v>
          </cell>
        </row>
        <row r="247">
          <cell r="B247">
            <v>26</v>
          </cell>
          <cell r="C247" t="str">
            <v>Shinetsu</v>
          </cell>
          <cell r="D247">
            <v>103</v>
          </cell>
          <cell r="E247">
            <v>4</v>
          </cell>
          <cell r="F247">
            <v>9</v>
          </cell>
          <cell r="G247">
            <v>7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20</v>
          </cell>
        </row>
        <row r="248">
          <cell r="B248">
            <v>30</v>
          </cell>
          <cell r="C248" t="str">
            <v>Tokyo1</v>
          </cell>
          <cell r="D248">
            <v>270</v>
          </cell>
          <cell r="E248">
            <v>14</v>
          </cell>
          <cell r="F248">
            <v>24</v>
          </cell>
          <cell r="G248">
            <v>24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62</v>
          </cell>
        </row>
        <row r="249">
          <cell r="B249">
            <v>31</v>
          </cell>
          <cell r="C249" t="str">
            <v>Tokyo2</v>
          </cell>
          <cell r="D249">
            <v>170</v>
          </cell>
          <cell r="E249">
            <v>11</v>
          </cell>
          <cell r="F249">
            <v>9</v>
          </cell>
          <cell r="G249">
            <v>14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34</v>
          </cell>
        </row>
        <row r="250">
          <cell r="B250">
            <v>35</v>
          </cell>
          <cell r="C250" t="str">
            <v>Yokohama</v>
          </cell>
          <cell r="D250">
            <v>199</v>
          </cell>
          <cell r="E250">
            <v>13</v>
          </cell>
          <cell r="F250">
            <v>19</v>
          </cell>
          <cell r="G250">
            <v>19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51</v>
          </cell>
        </row>
        <row r="251">
          <cell r="B251">
            <v>50</v>
          </cell>
          <cell r="C251" t="str">
            <v>Toukai1</v>
          </cell>
          <cell r="D251">
            <v>136</v>
          </cell>
          <cell r="E251">
            <v>9</v>
          </cell>
          <cell r="F251">
            <v>11</v>
          </cell>
          <cell r="G251">
            <v>14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34</v>
          </cell>
        </row>
        <row r="252">
          <cell r="B252">
            <v>55</v>
          </cell>
          <cell r="C252" t="str">
            <v>Toukai2</v>
          </cell>
          <cell r="D252">
            <v>177</v>
          </cell>
          <cell r="E252">
            <v>15</v>
          </cell>
          <cell r="F252">
            <v>23</v>
          </cell>
          <cell r="G252">
            <v>17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55</v>
          </cell>
        </row>
        <row r="253">
          <cell r="B253">
            <v>65</v>
          </cell>
          <cell r="C253" t="str">
            <v>Kansai3</v>
          </cell>
          <cell r="D253">
            <v>90</v>
          </cell>
          <cell r="E253">
            <v>7</v>
          </cell>
          <cell r="F253">
            <v>4</v>
          </cell>
          <cell r="G253">
            <v>5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16</v>
          </cell>
        </row>
        <row r="254">
          <cell r="B254">
            <v>70</v>
          </cell>
          <cell r="C254" t="str">
            <v>Kansai1</v>
          </cell>
          <cell r="D254">
            <v>194</v>
          </cell>
          <cell r="E254">
            <v>20</v>
          </cell>
          <cell r="F254">
            <v>13</v>
          </cell>
          <cell r="G254">
            <v>13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46</v>
          </cell>
        </row>
        <row r="255">
          <cell r="B255">
            <v>71</v>
          </cell>
          <cell r="C255" t="str">
            <v>Kansai2</v>
          </cell>
          <cell r="D255">
            <v>150</v>
          </cell>
          <cell r="E255">
            <v>13</v>
          </cell>
          <cell r="F255">
            <v>7</v>
          </cell>
          <cell r="G255">
            <v>11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31</v>
          </cell>
        </row>
        <row r="256">
          <cell r="B256">
            <v>72</v>
          </cell>
          <cell r="C256" t="str">
            <v>Hokuriku</v>
          </cell>
          <cell r="D256">
            <v>56</v>
          </cell>
          <cell r="E256">
            <v>5</v>
          </cell>
          <cell r="F256">
            <v>2</v>
          </cell>
          <cell r="G256">
            <v>8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15</v>
          </cell>
        </row>
        <row r="257">
          <cell r="B257">
            <v>75</v>
          </cell>
          <cell r="C257" t="str">
            <v>Okayama</v>
          </cell>
          <cell r="D257">
            <v>109</v>
          </cell>
          <cell r="E257">
            <v>8</v>
          </cell>
          <cell r="F257">
            <v>8</v>
          </cell>
          <cell r="G257">
            <v>10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26</v>
          </cell>
        </row>
        <row r="258">
          <cell r="B258">
            <v>77</v>
          </cell>
          <cell r="C258" t="str">
            <v>Shikoku</v>
          </cell>
          <cell r="D258">
            <v>194</v>
          </cell>
          <cell r="E258">
            <v>15</v>
          </cell>
          <cell r="F258">
            <v>15</v>
          </cell>
          <cell r="G258">
            <v>22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52</v>
          </cell>
        </row>
        <row r="259">
          <cell r="B259">
            <v>80</v>
          </cell>
          <cell r="C259" t="str">
            <v>Hiroshima</v>
          </cell>
          <cell r="D259">
            <v>203</v>
          </cell>
          <cell r="E259">
            <v>9</v>
          </cell>
          <cell r="F259">
            <v>11</v>
          </cell>
          <cell r="G259">
            <v>13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33</v>
          </cell>
        </row>
        <row r="260">
          <cell r="B260">
            <v>90</v>
          </cell>
          <cell r="C260" t="str">
            <v>Kyusyu1</v>
          </cell>
          <cell r="D260">
            <v>231</v>
          </cell>
          <cell r="E260">
            <v>21</v>
          </cell>
          <cell r="F260">
            <v>12</v>
          </cell>
          <cell r="G260">
            <v>31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64</v>
          </cell>
        </row>
        <row r="261">
          <cell r="B261">
            <v>91</v>
          </cell>
          <cell r="C261" t="str">
            <v>Kyusyu2</v>
          </cell>
          <cell r="D261">
            <v>176</v>
          </cell>
          <cell r="E261">
            <v>19</v>
          </cell>
          <cell r="F261">
            <v>11</v>
          </cell>
          <cell r="G261">
            <v>11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41</v>
          </cell>
        </row>
        <row r="262">
          <cell r="B262">
            <v>0</v>
          </cell>
          <cell r="C262" t="str">
            <v>Total</v>
          </cell>
          <cell r="D262">
            <v>3020</v>
          </cell>
          <cell r="E262">
            <v>227</v>
          </cell>
          <cell r="F262">
            <v>212</v>
          </cell>
          <cell r="G262">
            <v>285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724</v>
          </cell>
        </row>
        <row r="263">
          <cell r="B263">
            <v>10</v>
          </cell>
          <cell r="C263" t="str">
            <v>Hokkaido</v>
          </cell>
          <cell r="D263">
            <v>0.91304347826086951</v>
          </cell>
          <cell r="E263">
            <v>0.91583166332665333</v>
          </cell>
          <cell r="F263">
            <v>0.91515151515151516</v>
          </cell>
          <cell r="G263">
            <v>0.91632653061224489</v>
          </cell>
          <cell r="H263" t="e">
            <v>#DIV/0!</v>
          </cell>
          <cell r="I263" t="e">
            <v>#DIV/0!</v>
          </cell>
          <cell r="J263" t="e">
            <v>#DIV/0!</v>
          </cell>
          <cell r="K263" t="e">
            <v>#DIV/0!</v>
          </cell>
          <cell r="L263" t="e">
            <v>#DIV/0!</v>
          </cell>
          <cell r="M263" t="e">
            <v>#DIV/0!</v>
          </cell>
          <cell r="N263" t="e">
            <v>#DIV/0!</v>
          </cell>
          <cell r="O263" t="e">
            <v>#DIV/0!</v>
          </cell>
          <cell r="P263" t="e">
            <v>#DIV/0!</v>
          </cell>
          <cell r="Q263">
            <v>0.91632653061224489</v>
          </cell>
        </row>
        <row r="264">
          <cell r="B264">
            <v>20</v>
          </cell>
          <cell r="C264" t="str">
            <v>Minamitohoku</v>
          </cell>
          <cell r="D264">
            <v>0.67217630853994492</v>
          </cell>
          <cell r="E264">
            <v>0.66942148760330578</v>
          </cell>
          <cell r="F264">
            <v>0.66666666666666663</v>
          </cell>
          <cell r="G264">
            <v>0.68333333333333335</v>
          </cell>
          <cell r="H264" t="e">
            <v>#DIV/0!</v>
          </cell>
          <cell r="I264" t="e">
            <v>#DIV/0!</v>
          </cell>
          <cell r="J264" t="e">
            <v>#DIV/0!</v>
          </cell>
          <cell r="K264" t="e">
            <v>#DIV/0!</v>
          </cell>
          <cell r="L264" t="e">
            <v>#DIV/0!</v>
          </cell>
          <cell r="M264" t="e">
            <v>#DIV/0!</v>
          </cell>
          <cell r="N264" t="e">
            <v>#DIV/0!</v>
          </cell>
          <cell r="O264" t="e">
            <v>#DIV/0!</v>
          </cell>
          <cell r="P264" t="e">
            <v>#DIV/0!</v>
          </cell>
          <cell r="Q264">
            <v>0.68333333333333335</v>
          </cell>
        </row>
        <row r="265">
          <cell r="B265">
            <v>22</v>
          </cell>
          <cell r="C265" t="str">
            <v>Kitatohoku</v>
          </cell>
          <cell r="D265">
            <v>0.64864864864864868</v>
          </cell>
          <cell r="E265">
            <v>0.64983164983164987</v>
          </cell>
          <cell r="F265">
            <v>0.65100671140939592</v>
          </cell>
          <cell r="G265">
            <v>0.65116279069767447</v>
          </cell>
          <cell r="H265" t="e">
            <v>#DIV/0!</v>
          </cell>
          <cell r="I265" t="e">
            <v>#DIV/0!</v>
          </cell>
          <cell r="J265" t="e">
            <v>#DIV/0!</v>
          </cell>
          <cell r="K265" t="e">
            <v>#DIV/0!</v>
          </cell>
          <cell r="L265" t="e">
            <v>#DIV/0!</v>
          </cell>
          <cell r="M265" t="e">
            <v>#DIV/0!</v>
          </cell>
          <cell r="N265" t="e">
            <v>#DIV/0!</v>
          </cell>
          <cell r="O265" t="e">
            <v>#DIV/0!</v>
          </cell>
          <cell r="P265" t="e">
            <v>#DIV/0!</v>
          </cell>
          <cell r="Q265">
            <v>0.65116279069767447</v>
          </cell>
        </row>
        <row r="266">
          <cell r="B266">
            <v>25</v>
          </cell>
          <cell r="C266" t="str">
            <v>Kitakanto</v>
          </cell>
          <cell r="D266">
            <v>0.56020066889632103</v>
          </cell>
          <cell r="E266">
            <v>0.55986509274873519</v>
          </cell>
          <cell r="F266">
            <v>0.55351170568561869</v>
          </cell>
          <cell r="G266">
            <v>0.55837563451776651</v>
          </cell>
          <cell r="H266" t="e">
            <v>#DIV/0!</v>
          </cell>
          <cell r="I266" t="e">
            <v>#DIV/0!</v>
          </cell>
          <cell r="J266" t="e">
            <v>#DIV/0!</v>
          </cell>
          <cell r="K266" t="e">
            <v>#DIV/0!</v>
          </cell>
          <cell r="L266" t="e">
            <v>#DIV/0!</v>
          </cell>
          <cell r="M266" t="e">
            <v>#DIV/0!</v>
          </cell>
          <cell r="N266" t="e">
            <v>#DIV/0!</v>
          </cell>
          <cell r="O266" t="e">
            <v>#DIV/0!</v>
          </cell>
          <cell r="P266" t="e">
            <v>#DIV/0!</v>
          </cell>
          <cell r="Q266">
            <v>0.55837563451776651</v>
          </cell>
        </row>
        <row r="267">
          <cell r="B267">
            <v>26</v>
          </cell>
          <cell r="C267" t="str">
            <v>Shinetsu</v>
          </cell>
          <cell r="D267">
            <v>0.72327044025157228</v>
          </cell>
          <cell r="E267">
            <v>0.72699386503067487</v>
          </cell>
          <cell r="F267">
            <v>0.72782874617737003</v>
          </cell>
          <cell r="G267">
            <v>0.72121212121212119</v>
          </cell>
          <cell r="H267" t="e">
            <v>#DIV/0!</v>
          </cell>
          <cell r="I267" t="e">
            <v>#DIV/0!</v>
          </cell>
          <cell r="J267" t="e">
            <v>#DIV/0!</v>
          </cell>
          <cell r="K267" t="e">
            <v>#DIV/0!</v>
          </cell>
          <cell r="L267" t="e">
            <v>#DIV/0!</v>
          </cell>
          <cell r="M267" t="e">
            <v>#DIV/0!</v>
          </cell>
          <cell r="N267" t="e">
            <v>#DIV/0!</v>
          </cell>
          <cell r="O267" t="e">
            <v>#DIV/0!</v>
          </cell>
          <cell r="P267" t="e">
            <v>#DIV/0!</v>
          </cell>
          <cell r="Q267">
            <v>0.72121212121212119</v>
          </cell>
        </row>
        <row r="268">
          <cell r="B268">
            <v>30</v>
          </cell>
          <cell r="C268" t="str">
            <v>Tokyo1</v>
          </cell>
          <cell r="D268">
            <v>0.77928363988383353</v>
          </cell>
          <cell r="E268">
            <v>0.77917068466730954</v>
          </cell>
          <cell r="F268">
            <v>0.78109932497589196</v>
          </cell>
          <cell r="G268">
            <v>0.78206364513018323</v>
          </cell>
          <cell r="H268" t="e">
            <v>#DIV/0!</v>
          </cell>
          <cell r="I268" t="e">
            <v>#DIV/0!</v>
          </cell>
          <cell r="J268" t="e">
            <v>#DIV/0!</v>
          </cell>
          <cell r="K268" t="e">
            <v>#DIV/0!</v>
          </cell>
          <cell r="L268" t="e">
            <v>#DIV/0!</v>
          </cell>
          <cell r="M268" t="e">
            <v>#DIV/0!</v>
          </cell>
          <cell r="N268" t="e">
            <v>#DIV/0!</v>
          </cell>
          <cell r="O268" t="e">
            <v>#DIV/0!</v>
          </cell>
          <cell r="P268" t="e">
            <v>#DIV/0!</v>
          </cell>
          <cell r="Q268">
            <v>0.78206364513018323</v>
          </cell>
        </row>
        <row r="269">
          <cell r="B269">
            <v>31</v>
          </cell>
          <cell r="C269" t="str">
            <v>Tokyo2</v>
          </cell>
          <cell r="D269">
            <v>0.73293768545994065</v>
          </cell>
          <cell r="E269">
            <v>0.7312775330396476</v>
          </cell>
          <cell r="F269">
            <v>0.7320644216691069</v>
          </cell>
          <cell r="G269">
            <v>0.7320644216691069</v>
          </cell>
          <cell r="H269" t="e">
            <v>#DIV/0!</v>
          </cell>
          <cell r="I269" t="e">
            <v>#DIV/0!</v>
          </cell>
          <cell r="J269" t="e">
            <v>#DIV/0!</v>
          </cell>
          <cell r="K269" t="e">
            <v>#DIV/0!</v>
          </cell>
          <cell r="L269" t="e">
            <v>#DIV/0!</v>
          </cell>
          <cell r="M269" t="e">
            <v>#DIV/0!</v>
          </cell>
          <cell r="N269" t="e">
            <v>#DIV/0!</v>
          </cell>
          <cell r="O269" t="e">
            <v>#DIV/0!</v>
          </cell>
          <cell r="P269" t="e">
            <v>#DIV/0!</v>
          </cell>
          <cell r="Q269">
            <v>0.7320644216691069</v>
          </cell>
        </row>
        <row r="270">
          <cell r="B270">
            <v>35</v>
          </cell>
          <cell r="C270" t="str">
            <v>Yokohama</v>
          </cell>
          <cell r="D270">
            <v>0.84732824427480913</v>
          </cell>
          <cell r="E270">
            <v>0.84066767830045519</v>
          </cell>
          <cell r="F270">
            <v>0.84066767830045519</v>
          </cell>
          <cell r="G270">
            <v>0.83866057838660579</v>
          </cell>
          <cell r="H270" t="e">
            <v>#DIV/0!</v>
          </cell>
          <cell r="I270" t="e">
            <v>#DIV/0!</v>
          </cell>
          <cell r="J270" t="e">
            <v>#DIV/0!</v>
          </cell>
          <cell r="K270" t="e">
            <v>#DIV/0!</v>
          </cell>
          <cell r="L270" t="e">
            <v>#DIV/0!</v>
          </cell>
          <cell r="M270" t="e">
            <v>#DIV/0!</v>
          </cell>
          <cell r="N270" t="e">
            <v>#DIV/0!</v>
          </cell>
          <cell r="O270" t="e">
            <v>#DIV/0!</v>
          </cell>
          <cell r="P270" t="e">
            <v>#DIV/0!</v>
          </cell>
          <cell r="Q270">
            <v>0.83866057838660579</v>
          </cell>
        </row>
        <row r="271">
          <cell r="B271">
            <v>50</v>
          </cell>
          <cell r="C271" t="str">
            <v>Toukai1</v>
          </cell>
          <cell r="D271">
            <v>0.78275862068965518</v>
          </cell>
          <cell r="E271">
            <v>0.78485370051635117</v>
          </cell>
          <cell r="F271">
            <v>0.78216123499142365</v>
          </cell>
          <cell r="G271">
            <v>0.78275862068965518</v>
          </cell>
          <cell r="H271" t="e">
            <v>#DIV/0!</v>
          </cell>
          <cell r="I271" t="e">
            <v>#DIV/0!</v>
          </cell>
          <cell r="J271" t="e">
            <v>#DIV/0!</v>
          </cell>
          <cell r="K271" t="e">
            <v>#DIV/0!</v>
          </cell>
          <cell r="L271" t="e">
            <v>#DIV/0!</v>
          </cell>
          <cell r="M271" t="e">
            <v>#DIV/0!</v>
          </cell>
          <cell r="N271" t="e">
            <v>#DIV/0!</v>
          </cell>
          <cell r="O271" t="e">
            <v>#DIV/0!</v>
          </cell>
          <cell r="P271" t="e">
            <v>#DIV/0!</v>
          </cell>
          <cell r="Q271">
            <v>0.78275862068965518</v>
          </cell>
        </row>
        <row r="272">
          <cell r="B272">
            <v>55</v>
          </cell>
          <cell r="C272" t="str">
            <v>Toukai2</v>
          </cell>
          <cell r="D272">
            <v>0.79969418960244654</v>
          </cell>
          <cell r="E272">
            <v>0.79632465543644715</v>
          </cell>
          <cell r="F272">
            <v>0.80343213728549145</v>
          </cell>
          <cell r="G272">
            <v>0.80281690140845074</v>
          </cell>
          <cell r="H272" t="e">
            <v>#DIV/0!</v>
          </cell>
          <cell r="I272" t="e">
            <v>#DIV/0!</v>
          </cell>
          <cell r="J272" t="e">
            <v>#DIV/0!</v>
          </cell>
          <cell r="K272" t="e">
            <v>#DIV/0!</v>
          </cell>
          <cell r="L272" t="e">
            <v>#DIV/0!</v>
          </cell>
          <cell r="M272" t="e">
            <v>#DIV/0!</v>
          </cell>
          <cell r="N272" t="e">
            <v>#DIV/0!</v>
          </cell>
          <cell r="O272" t="e">
            <v>#DIV/0!</v>
          </cell>
          <cell r="P272" t="e">
            <v>#DIV/0!</v>
          </cell>
          <cell r="Q272">
            <v>0.80281690140845074</v>
          </cell>
        </row>
        <row r="273">
          <cell r="B273">
            <v>65</v>
          </cell>
          <cell r="C273" t="str">
            <v>Kansai3</v>
          </cell>
          <cell r="D273">
            <v>0.70833333333333337</v>
          </cell>
          <cell r="E273">
            <v>0.70660146699266502</v>
          </cell>
          <cell r="F273">
            <v>0.7063106796116505</v>
          </cell>
          <cell r="G273">
            <v>0.70531400966183577</v>
          </cell>
          <cell r="H273" t="e">
            <v>#DIV/0!</v>
          </cell>
          <cell r="I273" t="e">
            <v>#DIV/0!</v>
          </cell>
          <cell r="J273" t="e">
            <v>#DIV/0!</v>
          </cell>
          <cell r="K273" t="e">
            <v>#DIV/0!</v>
          </cell>
          <cell r="L273" t="e">
            <v>#DIV/0!</v>
          </cell>
          <cell r="M273" t="e">
            <v>#DIV/0!</v>
          </cell>
          <cell r="N273" t="e">
            <v>#DIV/0!</v>
          </cell>
          <cell r="O273" t="e">
            <v>#DIV/0!</v>
          </cell>
          <cell r="P273" t="e">
            <v>#DIV/0!</v>
          </cell>
          <cell r="Q273">
            <v>0.70531400966183577</v>
          </cell>
        </row>
        <row r="274">
          <cell r="B274">
            <v>70</v>
          </cell>
          <cell r="C274" t="str">
            <v>Kansai1</v>
          </cell>
          <cell r="D274">
            <v>0.87600644122383253</v>
          </cell>
          <cell r="E274">
            <v>0.87601957585644374</v>
          </cell>
          <cell r="F274">
            <v>0.88083735909822869</v>
          </cell>
          <cell r="G274">
            <v>0.88038277511961727</v>
          </cell>
          <cell r="H274" t="e">
            <v>#DIV/0!</v>
          </cell>
          <cell r="I274" t="e">
            <v>#DIV/0!</v>
          </cell>
          <cell r="J274" t="e">
            <v>#DIV/0!</v>
          </cell>
          <cell r="K274" t="e">
            <v>#DIV/0!</v>
          </cell>
          <cell r="L274" t="e">
            <v>#DIV/0!</v>
          </cell>
          <cell r="M274" t="e">
            <v>#DIV/0!</v>
          </cell>
          <cell r="N274" t="e">
            <v>#DIV/0!</v>
          </cell>
          <cell r="O274" t="e">
            <v>#DIV/0!</v>
          </cell>
          <cell r="P274" t="e">
            <v>#DIV/0!</v>
          </cell>
          <cell r="Q274">
            <v>0.88038277511961727</v>
          </cell>
        </row>
        <row r="275">
          <cell r="B275">
            <v>71</v>
          </cell>
          <cell r="C275" t="str">
            <v>Kansai2</v>
          </cell>
          <cell r="D275">
            <v>0.84905660377358494</v>
          </cell>
          <cell r="E275">
            <v>0.85009487666034156</v>
          </cell>
          <cell r="F275">
            <v>0.84934086629001881</v>
          </cell>
          <cell r="G275">
            <v>0.84990619136960599</v>
          </cell>
          <cell r="H275" t="e">
            <v>#DIV/0!</v>
          </cell>
          <cell r="I275" t="e">
            <v>#DIV/0!</v>
          </cell>
          <cell r="J275" t="e">
            <v>#DIV/0!</v>
          </cell>
          <cell r="K275" t="e">
            <v>#DIV/0!</v>
          </cell>
          <cell r="L275" t="e">
            <v>#DIV/0!</v>
          </cell>
          <cell r="M275" t="e">
            <v>#DIV/0!</v>
          </cell>
          <cell r="N275" t="e">
            <v>#DIV/0!</v>
          </cell>
          <cell r="O275" t="e">
            <v>#DIV/0!</v>
          </cell>
          <cell r="P275" t="e">
            <v>#DIV/0!</v>
          </cell>
          <cell r="Q275">
            <v>0.84990619136960599</v>
          </cell>
        </row>
        <row r="276">
          <cell r="B276">
            <v>72</v>
          </cell>
          <cell r="C276" t="str">
            <v>Hokuriku</v>
          </cell>
          <cell r="D276">
            <v>0.75724637681159424</v>
          </cell>
          <cell r="E276">
            <v>0.76258992805755399</v>
          </cell>
          <cell r="F276">
            <v>0.75886524822695034</v>
          </cell>
          <cell r="G276">
            <v>0.75714285714285712</v>
          </cell>
          <cell r="H276" t="e">
            <v>#DIV/0!</v>
          </cell>
          <cell r="I276" t="e">
            <v>#DIV/0!</v>
          </cell>
          <cell r="J276" t="e">
            <v>#DIV/0!</v>
          </cell>
          <cell r="K276" t="e">
            <v>#DIV/0!</v>
          </cell>
          <cell r="L276" t="e">
            <v>#DIV/0!</v>
          </cell>
          <cell r="M276" t="e">
            <v>#DIV/0!</v>
          </cell>
          <cell r="N276" t="e">
            <v>#DIV/0!</v>
          </cell>
          <cell r="O276" t="e">
            <v>#DIV/0!</v>
          </cell>
          <cell r="P276" t="e">
            <v>#DIV/0!</v>
          </cell>
          <cell r="Q276">
            <v>0.75714285714285712</v>
          </cell>
        </row>
        <row r="277">
          <cell r="B277">
            <v>75</v>
          </cell>
          <cell r="C277" t="str">
            <v>Okayama</v>
          </cell>
          <cell r="D277">
            <v>0.7665615141955836</v>
          </cell>
          <cell r="E277">
            <v>0.76582278481012656</v>
          </cell>
          <cell r="F277">
            <v>0.76433121019108285</v>
          </cell>
          <cell r="G277">
            <v>0.76129032258064511</v>
          </cell>
          <cell r="H277" t="e">
            <v>#DIV/0!</v>
          </cell>
          <cell r="I277" t="e">
            <v>#DIV/0!</v>
          </cell>
          <cell r="J277" t="e">
            <v>#DIV/0!</v>
          </cell>
          <cell r="K277" t="e">
            <v>#DIV/0!</v>
          </cell>
          <cell r="L277" t="e">
            <v>#DIV/0!</v>
          </cell>
          <cell r="M277" t="e">
            <v>#DIV/0!</v>
          </cell>
          <cell r="N277" t="e">
            <v>#DIV/0!</v>
          </cell>
          <cell r="O277" t="e">
            <v>#DIV/0!</v>
          </cell>
          <cell r="P277" t="e">
            <v>#DIV/0!</v>
          </cell>
          <cell r="Q277">
            <v>0.76129032258064511</v>
          </cell>
        </row>
        <row r="278">
          <cell r="B278">
            <v>77</v>
          </cell>
          <cell r="C278" t="str">
            <v>Shikoku</v>
          </cell>
          <cell r="D278">
            <v>0.67047308319738985</v>
          </cell>
          <cell r="E278">
            <v>0.66502463054187189</v>
          </cell>
          <cell r="F278">
            <v>0.66666666666666663</v>
          </cell>
          <cell r="G278">
            <v>0.65546218487394958</v>
          </cell>
          <cell r="H278" t="e">
            <v>#DIV/0!</v>
          </cell>
          <cell r="I278" t="e">
            <v>#DIV/0!</v>
          </cell>
          <cell r="J278" t="e">
            <v>#DIV/0!</v>
          </cell>
          <cell r="K278" t="e">
            <v>#DIV/0!</v>
          </cell>
          <cell r="L278" t="e">
            <v>#DIV/0!</v>
          </cell>
          <cell r="M278" t="e">
            <v>#DIV/0!</v>
          </cell>
          <cell r="N278" t="e">
            <v>#DIV/0!</v>
          </cell>
          <cell r="O278" t="e">
            <v>#DIV/0!</v>
          </cell>
          <cell r="P278" t="e">
            <v>#DIV/0!</v>
          </cell>
          <cell r="Q278">
            <v>0.65546218487394958</v>
          </cell>
        </row>
        <row r="279">
          <cell r="B279">
            <v>80</v>
          </cell>
          <cell r="C279" t="str">
            <v>Hiroshima</v>
          </cell>
          <cell r="D279">
            <v>0.6446629213483146</v>
          </cell>
          <cell r="E279">
            <v>0.64853556485355646</v>
          </cell>
          <cell r="F279">
            <v>0.64255910987482612</v>
          </cell>
          <cell r="G279">
            <v>0.64027777777777772</v>
          </cell>
          <cell r="H279" t="e">
            <v>#DIV/0!</v>
          </cell>
          <cell r="I279" t="e">
            <v>#DIV/0!</v>
          </cell>
          <cell r="J279" t="e">
            <v>#DIV/0!</v>
          </cell>
          <cell r="K279" t="e">
            <v>#DIV/0!</v>
          </cell>
          <cell r="L279" t="e">
            <v>#DIV/0!</v>
          </cell>
          <cell r="M279" t="e">
            <v>#DIV/0!</v>
          </cell>
          <cell r="N279" t="e">
            <v>#DIV/0!</v>
          </cell>
          <cell r="O279" t="e">
            <v>#DIV/0!</v>
          </cell>
          <cell r="P279" t="e">
            <v>#DIV/0!</v>
          </cell>
          <cell r="Q279">
            <v>0.64027777777777772</v>
          </cell>
        </row>
        <row r="280">
          <cell r="B280">
            <v>90</v>
          </cell>
          <cell r="C280" t="str">
            <v>Kyusyu1</v>
          </cell>
          <cell r="D280">
            <v>0.84009009009009006</v>
          </cell>
          <cell r="E280">
            <v>0.84139482564679413</v>
          </cell>
          <cell r="F280">
            <v>0.84257206208425717</v>
          </cell>
          <cell r="G280">
            <v>0.85</v>
          </cell>
          <cell r="H280" t="e">
            <v>#DIV/0!</v>
          </cell>
          <cell r="I280" t="e">
            <v>#DIV/0!</v>
          </cell>
          <cell r="J280" t="e">
            <v>#DIV/0!</v>
          </cell>
          <cell r="K280" t="e">
            <v>#DIV/0!</v>
          </cell>
          <cell r="L280" t="e">
            <v>#DIV/0!</v>
          </cell>
          <cell r="M280" t="e">
            <v>#DIV/0!</v>
          </cell>
          <cell r="N280" t="e">
            <v>#DIV/0!</v>
          </cell>
          <cell r="O280" t="e">
            <v>#DIV/0!</v>
          </cell>
          <cell r="P280" t="e">
            <v>#DIV/0!</v>
          </cell>
          <cell r="Q280">
            <v>0.85</v>
          </cell>
        </row>
        <row r="281">
          <cell r="B281">
            <v>91</v>
          </cell>
          <cell r="C281" t="str">
            <v>Kyusyu2</v>
          </cell>
          <cell r="D281">
            <v>0.69279999999999997</v>
          </cell>
          <cell r="E281">
            <v>0.68640000000000001</v>
          </cell>
          <cell r="F281">
            <v>0.66012084592145015</v>
          </cell>
          <cell r="G281">
            <v>0.66114457831325302</v>
          </cell>
          <cell r="H281" t="e">
            <v>#DIV/0!</v>
          </cell>
          <cell r="I281" t="e">
            <v>#DIV/0!</v>
          </cell>
          <cell r="J281" t="e">
            <v>#DIV/0!</v>
          </cell>
          <cell r="K281" t="e">
            <v>#DIV/0!</v>
          </cell>
          <cell r="L281" t="e">
            <v>#DIV/0!</v>
          </cell>
          <cell r="M281" t="e">
            <v>#DIV/0!</v>
          </cell>
          <cell r="N281" t="e">
            <v>#DIV/0!</v>
          </cell>
          <cell r="O281" t="e">
            <v>#DIV/0!</v>
          </cell>
          <cell r="P281" t="e">
            <v>#DIV/0!</v>
          </cell>
          <cell r="Q281">
            <v>0.66114457831325302</v>
          </cell>
        </row>
        <row r="282">
          <cell r="B282">
            <v>0</v>
          </cell>
          <cell r="C282" t="str">
            <v>Total</v>
          </cell>
          <cell r="D282">
            <v>0.75728883472391484</v>
          </cell>
          <cell r="E282">
            <v>0.75646551724137934</v>
          </cell>
          <cell r="F282">
            <v>0.75461323392357871</v>
          </cell>
          <cell r="G282">
            <v>0.75511156754738118</v>
          </cell>
          <cell r="H282" t="e">
            <v>#DIV/0!</v>
          </cell>
          <cell r="I282" t="e">
            <v>#DIV/0!</v>
          </cell>
          <cell r="J282" t="e">
            <v>#DIV/0!</v>
          </cell>
          <cell r="K282" t="e">
            <v>#DIV/0!</v>
          </cell>
          <cell r="L282" t="e">
            <v>#DIV/0!</v>
          </cell>
          <cell r="M282" t="e">
            <v>#DIV/0!</v>
          </cell>
          <cell r="N282" t="e">
            <v>#DIV/0!</v>
          </cell>
          <cell r="O282" t="e">
            <v>#DIV/0!</v>
          </cell>
          <cell r="P282" t="e">
            <v>#DIV/0!</v>
          </cell>
          <cell r="Q282">
            <v>0.75511156754738118</v>
          </cell>
        </row>
        <row r="283">
          <cell r="B283">
            <v>10</v>
          </cell>
          <cell r="C283" t="str">
            <v>Hokkaido</v>
          </cell>
          <cell r="D283">
            <v>0.96178343949044587</v>
          </cell>
          <cell r="E283">
            <v>0.9</v>
          </cell>
          <cell r="F283">
            <v>1</v>
          </cell>
          <cell r="G283">
            <v>1</v>
          </cell>
          <cell r="H283" t="e">
            <v>#DIV/0!</v>
          </cell>
          <cell r="I283" t="e">
            <v>#DIV/0!</v>
          </cell>
          <cell r="J283" t="e">
            <v>#DIV/0!</v>
          </cell>
          <cell r="K283" t="e">
            <v>#DIV/0!</v>
          </cell>
          <cell r="L283" t="e">
            <v>#DIV/0!</v>
          </cell>
          <cell r="M283" t="e">
            <v>#DIV/0!</v>
          </cell>
          <cell r="N283" t="e">
            <v>#DIV/0!</v>
          </cell>
          <cell r="O283" t="e">
            <v>#DIV/0!</v>
          </cell>
          <cell r="P283" t="e">
            <v>#DIV/0!</v>
          </cell>
          <cell r="Q283">
            <v>0.97222222222222221</v>
          </cell>
        </row>
        <row r="284">
          <cell r="B284">
            <v>20</v>
          </cell>
          <cell r="C284" t="str">
            <v>Minamitohoku</v>
          </cell>
          <cell r="D284">
            <v>0.69230769230769229</v>
          </cell>
          <cell r="E284">
            <v>0.875</v>
          </cell>
          <cell r="F284">
            <v>0.8571428571428571</v>
          </cell>
          <cell r="G284">
            <v>0.72727272727272729</v>
          </cell>
          <cell r="H284" t="e">
            <v>#DIV/0!</v>
          </cell>
          <cell r="I284" t="e">
            <v>#DIV/0!</v>
          </cell>
          <cell r="J284" t="e">
            <v>#DIV/0!</v>
          </cell>
          <cell r="K284" t="e">
            <v>#DIV/0!</v>
          </cell>
          <cell r="L284" t="e">
            <v>#DIV/0!</v>
          </cell>
          <cell r="M284" t="e">
            <v>#DIV/0!</v>
          </cell>
          <cell r="N284" t="e">
            <v>#DIV/0!</v>
          </cell>
          <cell r="O284" t="e">
            <v>#DIV/0!</v>
          </cell>
          <cell r="P284" t="e">
            <v>#DIV/0!</v>
          </cell>
          <cell r="Q284">
            <v>0.80769230769230771</v>
          </cell>
        </row>
        <row r="285">
          <cell r="B285">
            <v>22</v>
          </cell>
          <cell r="C285" t="str">
            <v>Kitatohoku</v>
          </cell>
          <cell r="D285">
            <v>0.81578947368421051</v>
          </cell>
          <cell r="E285">
            <v>1</v>
          </cell>
          <cell r="F285">
            <v>1</v>
          </cell>
          <cell r="G285">
            <v>0.35294117647058826</v>
          </cell>
          <cell r="H285" t="e">
            <v>#DIV/0!</v>
          </cell>
          <cell r="I285" t="e">
            <v>#DIV/0!</v>
          </cell>
          <cell r="J285" t="e">
            <v>#DIV/0!</v>
          </cell>
          <cell r="K285" t="e">
            <v>#DIV/0!</v>
          </cell>
          <cell r="L285" t="e">
            <v>#DIV/0!</v>
          </cell>
          <cell r="M285" t="e">
            <v>#DIV/0!</v>
          </cell>
          <cell r="N285" t="e">
            <v>#DIV/0!</v>
          </cell>
          <cell r="O285" t="e">
            <v>#DIV/0!</v>
          </cell>
          <cell r="P285" t="e">
            <v>#DIV/0!</v>
          </cell>
          <cell r="Q285">
            <v>0.6071428571428571</v>
          </cell>
        </row>
        <row r="286">
          <cell r="B286">
            <v>25</v>
          </cell>
          <cell r="C286" t="str">
            <v>Kitakanto</v>
          </cell>
          <cell r="D286">
            <v>0.61935483870967745</v>
          </cell>
          <cell r="E286">
            <v>0.44444444444444442</v>
          </cell>
          <cell r="F286">
            <v>0.4</v>
          </cell>
          <cell r="G286">
            <v>0.8</v>
          </cell>
          <cell r="H286" t="e">
            <v>#DIV/0!</v>
          </cell>
          <cell r="I286" t="e">
            <v>#DIV/0!</v>
          </cell>
          <cell r="J286" t="e">
            <v>#DIV/0!</v>
          </cell>
          <cell r="K286" t="e">
            <v>#DIV/0!</v>
          </cell>
          <cell r="L286" t="e">
            <v>#DIV/0!</v>
          </cell>
          <cell r="M286" t="e">
            <v>#DIV/0!</v>
          </cell>
          <cell r="N286" t="e">
            <v>#DIV/0!</v>
          </cell>
          <cell r="O286" t="e">
            <v>#DIV/0!</v>
          </cell>
          <cell r="P286" t="e">
            <v>#DIV/0!</v>
          </cell>
          <cell r="Q286">
            <v>0.52941176470588236</v>
          </cell>
        </row>
        <row r="287">
          <cell r="B287">
            <v>26</v>
          </cell>
          <cell r="C287" t="str">
            <v>Shinetsu</v>
          </cell>
          <cell r="D287">
            <v>0.79411764705882348</v>
          </cell>
          <cell r="E287">
            <v>0.75</v>
          </cell>
          <cell r="F287">
            <v>0.8</v>
          </cell>
          <cell r="G287">
            <v>0.5</v>
          </cell>
          <cell r="H287" t="e">
            <v>#DIV/0!</v>
          </cell>
          <cell r="I287" t="e">
            <v>#DIV/0!</v>
          </cell>
          <cell r="J287" t="e">
            <v>#DIV/0!</v>
          </cell>
          <cell r="K287" t="e">
            <v>#DIV/0!</v>
          </cell>
          <cell r="L287" t="e">
            <v>#DIV/0!</v>
          </cell>
          <cell r="M287" t="e">
            <v>#DIV/0!</v>
          </cell>
          <cell r="N287" t="e">
            <v>#DIV/0!</v>
          </cell>
          <cell r="O287" t="e">
            <v>#DIV/0!</v>
          </cell>
          <cell r="P287" t="e">
            <v>#DIV/0!</v>
          </cell>
          <cell r="Q287">
            <v>0.6875</v>
          </cell>
        </row>
        <row r="288">
          <cell r="B288">
            <v>30</v>
          </cell>
          <cell r="C288" t="str">
            <v>Tokyo1</v>
          </cell>
          <cell r="D288">
            <v>0.75238095238095237</v>
          </cell>
          <cell r="E288">
            <v>0.94444444444444442</v>
          </cell>
          <cell r="F288">
            <v>0.95833333333333337</v>
          </cell>
          <cell r="G288">
            <v>0.86956521739130432</v>
          </cell>
          <cell r="H288" t="e">
            <v>#DIV/0!</v>
          </cell>
          <cell r="I288" t="e">
            <v>#DIV/0!</v>
          </cell>
          <cell r="J288" t="e">
            <v>#DIV/0!</v>
          </cell>
          <cell r="K288" t="e">
            <v>#DIV/0!</v>
          </cell>
          <cell r="L288" t="e">
            <v>#DIV/0!</v>
          </cell>
          <cell r="M288" t="e">
            <v>#DIV/0!</v>
          </cell>
          <cell r="N288" t="e">
            <v>#DIV/0!</v>
          </cell>
          <cell r="O288" t="e">
            <v>#DIV/0!</v>
          </cell>
          <cell r="P288" t="e">
            <v>#DIV/0!</v>
          </cell>
          <cell r="Q288">
            <v>0.92307692307692313</v>
          </cell>
        </row>
        <row r="289">
          <cell r="B289">
            <v>31</v>
          </cell>
          <cell r="C289" t="str">
            <v>Tokyo2</v>
          </cell>
          <cell r="D289">
            <v>0.88944723618090449</v>
          </cell>
          <cell r="E289">
            <v>0.83333333333333337</v>
          </cell>
          <cell r="F289">
            <v>0.90909090909090906</v>
          </cell>
          <cell r="G289">
            <v>1</v>
          </cell>
          <cell r="H289" t="e">
            <v>#DIV/0!</v>
          </cell>
          <cell r="I289" t="e">
            <v>#DIV/0!</v>
          </cell>
          <cell r="J289" t="e">
            <v>#DIV/0!</v>
          </cell>
          <cell r="K289" t="e">
            <v>#DIV/0!</v>
          </cell>
          <cell r="L289" t="e">
            <v>#DIV/0!</v>
          </cell>
          <cell r="M289" t="e">
            <v>#DIV/0!</v>
          </cell>
          <cell r="N289" t="e">
            <v>#DIV/0!</v>
          </cell>
          <cell r="O289" t="e">
            <v>#DIV/0!</v>
          </cell>
          <cell r="P289" t="e">
            <v>#DIV/0!</v>
          </cell>
          <cell r="Q289">
            <v>0.90697674418604646</v>
          </cell>
        </row>
        <row r="290">
          <cell r="B290">
            <v>35</v>
          </cell>
          <cell r="C290" t="str">
            <v>Yokohama</v>
          </cell>
          <cell r="D290">
            <v>0.88888888888888884</v>
          </cell>
          <cell r="E290">
            <v>0.6470588235294118</v>
          </cell>
          <cell r="F290">
            <v>1</v>
          </cell>
          <cell r="G290">
            <v>0.94117647058823528</v>
          </cell>
          <cell r="H290" t="e">
            <v>#DIV/0!</v>
          </cell>
          <cell r="I290" t="e">
            <v>#DIV/0!</v>
          </cell>
          <cell r="J290" t="e">
            <v>#DIV/0!</v>
          </cell>
          <cell r="K290" t="e">
            <v>#DIV/0!</v>
          </cell>
          <cell r="L290" t="e">
            <v>#DIV/0!</v>
          </cell>
          <cell r="M290" t="e">
            <v>#DIV/0!</v>
          </cell>
          <cell r="N290" t="e">
            <v>#DIV/0!</v>
          </cell>
          <cell r="O290" t="e">
            <v>#DIV/0!</v>
          </cell>
          <cell r="P290" t="e">
            <v>#DIV/0!</v>
          </cell>
          <cell r="Q290">
            <v>0.86538461538461542</v>
          </cell>
        </row>
        <row r="291">
          <cell r="B291">
            <v>50</v>
          </cell>
          <cell r="C291" t="str">
            <v>Toukai1</v>
          </cell>
          <cell r="D291">
            <v>0.83660130718954251</v>
          </cell>
          <cell r="E291">
            <v>0.9</v>
          </cell>
          <cell r="F291">
            <v>0.84615384615384615</v>
          </cell>
          <cell r="G291">
            <v>1</v>
          </cell>
          <cell r="H291" t="e">
            <v>#DIV/0!</v>
          </cell>
          <cell r="I291" t="e">
            <v>#DIV/0!</v>
          </cell>
          <cell r="J291" t="e">
            <v>#DIV/0!</v>
          </cell>
          <cell r="K291" t="e">
            <v>#DIV/0!</v>
          </cell>
          <cell r="L291" t="e">
            <v>#DIV/0!</v>
          </cell>
          <cell r="M291" t="e">
            <v>#DIV/0!</v>
          </cell>
          <cell r="N291" t="e">
            <v>#DIV/0!</v>
          </cell>
          <cell r="O291" t="e">
            <v>#DIV/0!</v>
          </cell>
          <cell r="P291" t="e">
            <v>#DIV/0!</v>
          </cell>
          <cell r="Q291">
            <v>0.91176470588235292</v>
          </cell>
        </row>
        <row r="292">
          <cell r="B292">
            <v>55</v>
          </cell>
          <cell r="C292" t="str">
            <v>Toukai2</v>
          </cell>
          <cell r="D292">
            <v>0.91082802547770703</v>
          </cell>
          <cell r="E292">
            <v>0.8571428571428571</v>
          </cell>
          <cell r="F292">
            <v>1</v>
          </cell>
          <cell r="G292">
            <v>0.8666666666666667</v>
          </cell>
          <cell r="H292" t="e">
            <v>#DIV/0!</v>
          </cell>
          <cell r="I292" t="e">
            <v>#DIV/0!</v>
          </cell>
          <cell r="J292" t="e">
            <v>#DIV/0!</v>
          </cell>
          <cell r="K292" t="e">
            <v>#DIV/0!</v>
          </cell>
          <cell r="L292" t="e">
            <v>#DIV/0!</v>
          </cell>
          <cell r="M292" t="e">
            <v>#DIV/0!</v>
          </cell>
          <cell r="N292" t="e">
            <v>#DIV/0!</v>
          </cell>
          <cell r="O292" t="e">
            <v>#DIV/0!</v>
          </cell>
          <cell r="P292" t="e">
            <v>#DIV/0!</v>
          </cell>
          <cell r="Q292">
            <v>0.9</v>
          </cell>
        </row>
        <row r="293">
          <cell r="B293">
            <v>65</v>
          </cell>
          <cell r="C293" t="str">
            <v>Kansai3</v>
          </cell>
          <cell r="D293">
            <v>0.87654320987654322</v>
          </cell>
          <cell r="E293">
            <v>0.875</v>
          </cell>
          <cell r="F293">
            <v>0.75</v>
          </cell>
          <cell r="G293">
            <v>0.8571428571428571</v>
          </cell>
          <cell r="H293" t="e">
            <v>#DIV/0!</v>
          </cell>
          <cell r="I293" t="e">
            <v>#DIV/0!</v>
          </cell>
          <cell r="J293" t="e">
            <v>#DIV/0!</v>
          </cell>
          <cell r="K293" t="e">
            <v>#DIV/0!</v>
          </cell>
          <cell r="L293" t="e">
            <v>#DIV/0!</v>
          </cell>
          <cell r="M293" t="e">
            <v>#DIV/0!</v>
          </cell>
          <cell r="N293" t="e">
            <v>#DIV/0!</v>
          </cell>
          <cell r="O293" t="e">
            <v>#DIV/0!</v>
          </cell>
          <cell r="P293" t="e">
            <v>#DIV/0!</v>
          </cell>
          <cell r="Q293">
            <v>0.82608695652173914</v>
          </cell>
        </row>
        <row r="294">
          <cell r="B294">
            <v>70</v>
          </cell>
          <cell r="C294" t="str">
            <v>Kansai1</v>
          </cell>
          <cell r="D294">
            <v>0.90909090909090906</v>
          </cell>
          <cell r="E294">
            <v>1</v>
          </cell>
          <cell r="F294">
            <v>1</v>
          </cell>
          <cell r="G294">
            <v>0.94736842105263153</v>
          </cell>
          <cell r="H294" t="e">
            <v>#DIV/0!</v>
          </cell>
          <cell r="I294" t="e">
            <v>#DIV/0!</v>
          </cell>
          <cell r="J294" t="e">
            <v>#DIV/0!</v>
          </cell>
          <cell r="K294" t="e">
            <v>#DIV/0!</v>
          </cell>
          <cell r="L294" t="e">
            <v>#DIV/0!</v>
          </cell>
          <cell r="M294" t="e">
            <v>#DIV/0!</v>
          </cell>
          <cell r="N294" t="e">
            <v>#DIV/0!</v>
          </cell>
          <cell r="O294" t="e">
            <v>#DIV/0!</v>
          </cell>
          <cell r="P294" t="e">
            <v>#DIV/0!</v>
          </cell>
          <cell r="Q294">
            <v>0.98039215686274506</v>
          </cell>
        </row>
        <row r="295">
          <cell r="B295">
            <v>71</v>
          </cell>
          <cell r="C295" t="str">
            <v>Kansai2</v>
          </cell>
          <cell r="D295">
            <v>0.88652482269503541</v>
          </cell>
          <cell r="E295">
            <v>1</v>
          </cell>
          <cell r="F295">
            <v>0.9</v>
          </cell>
          <cell r="G295">
            <v>1</v>
          </cell>
          <cell r="H295" t="e">
            <v>#DIV/0!</v>
          </cell>
          <cell r="I295" t="e">
            <v>#DIV/0!</v>
          </cell>
          <cell r="J295" t="e">
            <v>#DIV/0!</v>
          </cell>
          <cell r="K295" t="e">
            <v>#DIV/0!</v>
          </cell>
          <cell r="L295" t="e">
            <v>#DIV/0!</v>
          </cell>
          <cell r="M295" t="e">
            <v>#DIV/0!</v>
          </cell>
          <cell r="N295" t="e">
            <v>#DIV/0!</v>
          </cell>
          <cell r="O295" t="e">
            <v>#DIV/0!</v>
          </cell>
          <cell r="P295" t="e">
            <v>#DIV/0!</v>
          </cell>
          <cell r="Q295">
            <v>0.96969696969696972</v>
          </cell>
        </row>
        <row r="296">
          <cell r="B296">
            <v>72</v>
          </cell>
          <cell r="C296" t="str">
            <v>Hokuriku</v>
          </cell>
          <cell r="D296">
            <v>0.77777777777777779</v>
          </cell>
          <cell r="E296">
            <v>0.8571428571428571</v>
          </cell>
          <cell r="F296">
            <v>0.66666666666666663</v>
          </cell>
          <cell r="G296">
            <v>1</v>
          </cell>
          <cell r="H296" t="e">
            <v>#DIV/0!</v>
          </cell>
          <cell r="I296" t="e">
            <v>#DIV/0!</v>
          </cell>
          <cell r="J296" t="e">
            <v>#DIV/0!</v>
          </cell>
          <cell r="K296" t="e">
            <v>#DIV/0!</v>
          </cell>
          <cell r="L296" t="e">
            <v>#DIV/0!</v>
          </cell>
          <cell r="M296" t="e">
            <v>#DIV/0!</v>
          </cell>
          <cell r="N296" t="e">
            <v>#DIV/0!</v>
          </cell>
          <cell r="O296" t="e">
            <v>#DIV/0!</v>
          </cell>
          <cell r="P296" t="e">
            <v>#DIV/0!</v>
          </cell>
          <cell r="Q296">
            <v>0.84210526315789469</v>
          </cell>
        </row>
        <row r="297">
          <cell r="B297">
            <v>75</v>
          </cell>
          <cell r="C297" t="str">
            <v>Okayama</v>
          </cell>
          <cell r="D297">
            <v>0.8314606741573034</v>
          </cell>
          <cell r="E297">
            <v>1</v>
          </cell>
          <cell r="F297">
            <v>0.5</v>
          </cell>
          <cell r="G297">
            <v>0.83333333333333337</v>
          </cell>
          <cell r="H297" t="e">
            <v>#DIV/0!</v>
          </cell>
          <cell r="I297" t="e">
            <v>#DIV/0!</v>
          </cell>
          <cell r="J297" t="e">
            <v>#DIV/0!</v>
          </cell>
          <cell r="K297" t="e">
            <v>#DIV/0!</v>
          </cell>
          <cell r="L297" t="e">
            <v>#DIV/0!</v>
          </cell>
          <cell r="M297" t="e">
            <v>#DIV/0!</v>
          </cell>
          <cell r="N297" t="e">
            <v>#DIV/0!</v>
          </cell>
          <cell r="O297" t="e">
            <v>#DIV/0!</v>
          </cell>
          <cell r="P297" t="e">
            <v>#DIV/0!</v>
          </cell>
          <cell r="Q297">
            <v>0.78947368421052633</v>
          </cell>
        </row>
        <row r="298">
          <cell r="B298">
            <v>77</v>
          </cell>
          <cell r="C298" t="str">
            <v>Shikoku</v>
          </cell>
          <cell r="D298">
            <v>0.65248226950354615</v>
          </cell>
          <cell r="E298">
            <v>0.72727272727272729</v>
          </cell>
          <cell r="F298">
            <v>0.77777777777777779</v>
          </cell>
          <cell r="G298">
            <v>0.42857142857142855</v>
          </cell>
          <cell r="H298" t="e">
            <v>#DIV/0!</v>
          </cell>
          <cell r="I298" t="e">
            <v>#DIV/0!</v>
          </cell>
          <cell r="J298" t="e">
            <v>#DIV/0!</v>
          </cell>
          <cell r="K298" t="e">
            <v>#DIV/0!</v>
          </cell>
          <cell r="L298" t="e">
            <v>#DIV/0!</v>
          </cell>
          <cell r="M298" t="e">
            <v>#DIV/0!</v>
          </cell>
          <cell r="N298" t="e">
            <v>#DIV/0!</v>
          </cell>
          <cell r="O298" t="e">
            <v>#DIV/0!</v>
          </cell>
          <cell r="P298" t="e">
            <v>#DIV/0!</v>
          </cell>
          <cell r="Q298">
            <v>0.61764705882352944</v>
          </cell>
        </row>
        <row r="299">
          <cell r="B299">
            <v>80</v>
          </cell>
          <cell r="C299" t="str">
            <v>Hiroshima</v>
          </cell>
          <cell r="D299">
            <v>0.7558139534883721</v>
          </cell>
          <cell r="E299">
            <v>0.9285714285714286</v>
          </cell>
          <cell r="F299">
            <v>0.61538461538461542</v>
          </cell>
          <cell r="G299">
            <v>0.7857142857142857</v>
          </cell>
          <cell r="H299" t="e">
            <v>#DIV/0!</v>
          </cell>
          <cell r="I299" t="e">
            <v>#DIV/0!</v>
          </cell>
          <cell r="J299" t="e">
            <v>#DIV/0!</v>
          </cell>
          <cell r="K299" t="e">
            <v>#DIV/0!</v>
          </cell>
          <cell r="L299" t="e">
            <v>#DIV/0!</v>
          </cell>
          <cell r="M299" t="e">
            <v>#DIV/0!</v>
          </cell>
          <cell r="N299" t="e">
            <v>#DIV/0!</v>
          </cell>
          <cell r="O299" t="e">
            <v>#DIV/0!</v>
          </cell>
          <cell r="P299" t="e">
            <v>#DIV/0!</v>
          </cell>
          <cell r="Q299">
            <v>0.78048780487804881</v>
          </cell>
        </row>
        <row r="300">
          <cell r="B300">
            <v>90</v>
          </cell>
          <cell r="C300" t="str">
            <v>Kyusyu1</v>
          </cell>
          <cell r="D300">
            <v>0.91287878787878785</v>
          </cell>
          <cell r="E300">
            <v>0.91304347826086951</v>
          </cell>
          <cell r="F300">
            <v>0.92</v>
          </cell>
          <cell r="G300">
            <v>0.90322580645161288</v>
          </cell>
          <cell r="H300" t="e">
            <v>#DIV/0!</v>
          </cell>
          <cell r="I300" t="e">
            <v>#DIV/0!</v>
          </cell>
          <cell r="J300" t="e">
            <v>#DIV/0!</v>
          </cell>
          <cell r="K300" t="e">
            <v>#DIV/0!</v>
          </cell>
          <cell r="L300" t="e">
            <v>#DIV/0!</v>
          </cell>
          <cell r="M300" t="e">
            <v>#DIV/0!</v>
          </cell>
          <cell r="N300" t="e">
            <v>#DIV/0!</v>
          </cell>
          <cell r="O300" t="e">
            <v>#DIV/0!</v>
          </cell>
          <cell r="P300" t="e">
            <v>#DIV/0!</v>
          </cell>
          <cell r="Q300">
            <v>0.91139240506329111</v>
          </cell>
        </row>
        <row r="301">
          <cell r="B301">
            <v>91</v>
          </cell>
          <cell r="C301" t="str">
            <v>Kyusyu2</v>
          </cell>
          <cell r="D301">
            <v>0.69729729729729728</v>
          </cell>
          <cell r="E301">
            <v>0.73684210526315785</v>
          </cell>
          <cell r="F301">
            <v>0.35416666666666669</v>
          </cell>
          <cell r="G301">
            <v>1</v>
          </cell>
          <cell r="H301" t="e">
            <v>#DIV/0!</v>
          </cell>
          <cell r="I301" t="e">
            <v>#DIV/0!</v>
          </cell>
          <cell r="J301" t="e">
            <v>#DIV/0!</v>
          </cell>
          <cell r="K301" t="e">
            <v>#DIV/0!</v>
          </cell>
          <cell r="L301" t="e">
            <v>#DIV/0!</v>
          </cell>
          <cell r="M301" t="e">
            <v>#DIV/0!</v>
          </cell>
          <cell r="N301" t="e">
            <v>#DIV/0!</v>
          </cell>
          <cell r="O301" t="e">
            <v>#DIV/0!</v>
          </cell>
          <cell r="P301" t="e">
            <v>#DIV/0!</v>
          </cell>
          <cell r="Q301">
            <v>0.54430379746835444</v>
          </cell>
        </row>
        <row r="302">
          <cell r="B302">
            <v>0</v>
          </cell>
          <cell r="C302" t="str">
            <v>Total</v>
          </cell>
          <cell r="D302">
            <v>0.81660428717250766</v>
          </cell>
          <cell r="E302">
            <v>0.84482758620689657</v>
          </cell>
          <cell r="F302">
            <v>0.76296296296296295</v>
          </cell>
          <cell r="G302">
            <v>0.83458646616541354</v>
          </cell>
          <cell r="H302" t="e">
            <v>#DIV/0!</v>
          </cell>
          <cell r="I302" t="e">
            <v>#DIV/0!</v>
          </cell>
          <cell r="J302" t="e">
            <v>#DIV/0!</v>
          </cell>
          <cell r="K302" t="e">
            <v>#DIV/0!</v>
          </cell>
          <cell r="L302" t="e">
            <v>#DIV/0!</v>
          </cell>
          <cell r="M302" t="e">
            <v>#DIV/0!</v>
          </cell>
          <cell r="N302" t="e">
            <v>#DIV/0!</v>
          </cell>
          <cell r="O302" t="e">
            <v>#DIV/0!</v>
          </cell>
          <cell r="P302" t="e">
            <v>#DIV/0!</v>
          </cell>
          <cell r="Q302">
            <v>0.8125</v>
          </cell>
        </row>
        <row r="303">
          <cell r="B303">
            <v>10</v>
          </cell>
          <cell r="C303" t="str">
            <v>Hokkaido</v>
          </cell>
          <cell r="D303">
            <v>0.34930777422790205</v>
          </cell>
          <cell r="E303">
            <v>0.34913793103448276</v>
          </cell>
          <cell r="F303">
            <v>0.35076252723311546</v>
          </cell>
          <cell r="G303">
            <v>0.37142857142857144</v>
          </cell>
          <cell r="H303">
            <v>0.33995584988962474</v>
          </cell>
          <cell r="I303">
            <v>0.30803080308030806</v>
          </cell>
          <cell r="J303">
            <v>0.28066298342541435</v>
          </cell>
          <cell r="K303">
            <v>0.2547065337763012</v>
          </cell>
          <cell r="L303">
            <v>0.22832052689352361</v>
          </cell>
          <cell r="M303">
            <v>0.2</v>
          </cell>
          <cell r="N303">
            <v>0.17524644030668127</v>
          </cell>
          <cell r="O303">
            <v>0.13800657174151151</v>
          </cell>
          <cell r="P303">
            <v>0.10537870472008781</v>
          </cell>
          <cell r="Q303">
            <v>0.37142857142857144</v>
          </cell>
          <cell r="X303" t="str">
            <v>東日本DO% AP方式</v>
          </cell>
          <cell r="Y303">
            <v>0.30749534450651766</v>
          </cell>
          <cell r="Z303">
            <v>0.30801491146318732</v>
          </cell>
          <cell r="AA303">
            <v>0.30887670593724481</v>
          </cell>
          <cell r="AB303">
            <v>0.28155226663559024</v>
          </cell>
          <cell r="AC303">
            <v>0.25482895043053294</v>
          </cell>
          <cell r="AD303">
            <v>0.22957288765088207</v>
          </cell>
          <cell r="AE303">
            <v>0.20722389442000463</v>
          </cell>
          <cell r="AF303">
            <v>0.1841071841071841</v>
          </cell>
          <cell r="AG303">
            <v>0.16094346167186957</v>
          </cell>
          <cell r="AH303">
            <v>0.13558537714021288</v>
          </cell>
        </row>
        <row r="304">
          <cell r="B304">
            <v>20</v>
          </cell>
          <cell r="C304" t="str">
            <v>Minamitohoku</v>
          </cell>
          <cell r="D304">
            <v>0.40704500978473579</v>
          </cell>
          <cell r="E304">
            <v>0.39053254437869822</v>
          </cell>
          <cell r="F304">
            <v>0.38492063492063494</v>
          </cell>
          <cell r="G304">
            <v>0.35643564356435642</v>
          </cell>
          <cell r="H304">
            <v>0.312</v>
          </cell>
          <cell r="I304">
            <v>0.2788844621513944</v>
          </cell>
          <cell r="J304">
            <v>0.26719056974459726</v>
          </cell>
          <cell r="K304">
            <v>0.24124513618677043</v>
          </cell>
          <cell r="L304">
            <v>0.22178988326848248</v>
          </cell>
          <cell r="M304">
            <v>0.1857707509881423</v>
          </cell>
          <cell r="N304">
            <v>0.15537848605577689</v>
          </cell>
          <cell r="O304">
            <v>0.11313131313131314</v>
          </cell>
          <cell r="P304">
            <v>7.7551020408163265E-2</v>
          </cell>
          <cell r="Q304">
            <v>0.35643564356435642</v>
          </cell>
          <cell r="X304" t="str">
            <v>Loss</v>
          </cell>
          <cell r="Y304">
            <v>1321</v>
          </cell>
          <cell r="Z304">
            <v>1322</v>
          </cell>
          <cell r="AA304">
            <v>1324</v>
          </cell>
          <cell r="AB304">
            <v>1208</v>
          </cell>
          <cell r="AC304">
            <v>1095</v>
          </cell>
          <cell r="AD304">
            <v>989</v>
          </cell>
          <cell r="AE304">
            <v>895</v>
          </cell>
          <cell r="AF304">
            <v>797</v>
          </cell>
          <cell r="AG304">
            <v>696</v>
          </cell>
          <cell r="AH304">
            <v>586</v>
          </cell>
        </row>
        <row r="305">
          <cell r="B305">
            <v>22</v>
          </cell>
          <cell r="C305" t="str">
            <v>Kitatohoku</v>
          </cell>
          <cell r="D305">
            <v>0.32558139534883723</v>
          </cell>
          <cell r="E305">
            <v>0.31606217616580312</v>
          </cell>
          <cell r="F305">
            <v>0.31606217616580312</v>
          </cell>
          <cell r="G305">
            <v>0.29842931937172773</v>
          </cell>
          <cell r="H305">
            <v>0.25789473684210529</v>
          </cell>
          <cell r="I305">
            <v>0.21635883905013192</v>
          </cell>
          <cell r="J305">
            <v>0.1942257217847769</v>
          </cell>
          <cell r="K305">
            <v>0.16886543535620052</v>
          </cell>
          <cell r="L305">
            <v>0.15263157894736842</v>
          </cell>
          <cell r="M305">
            <v>0.14099216710182769</v>
          </cell>
          <cell r="N305">
            <v>0.12371134020618557</v>
          </cell>
          <cell r="O305">
            <v>0.10256410256410256</v>
          </cell>
          <cell r="P305">
            <v>6.7010309278350513E-2</v>
          </cell>
          <cell r="Q305">
            <v>0.29842931937172773</v>
          </cell>
        </row>
        <row r="306">
          <cell r="B306">
            <v>25</v>
          </cell>
          <cell r="C306" t="str">
            <v>Kitakanto</v>
          </cell>
          <cell r="D306">
            <v>0.32069970845481049</v>
          </cell>
          <cell r="E306">
            <v>0.31500742942050519</v>
          </cell>
          <cell r="F306">
            <v>0.30700447093889716</v>
          </cell>
          <cell r="G306">
            <v>0.30312035661218423</v>
          </cell>
          <cell r="H306">
            <v>0.27596439169139464</v>
          </cell>
          <cell r="I306">
            <v>0.2455621301775148</v>
          </cell>
          <cell r="J306">
            <v>0.21068249258160238</v>
          </cell>
          <cell r="K306">
            <v>0.19076005961251863</v>
          </cell>
          <cell r="L306">
            <v>0.16641901931649331</v>
          </cell>
          <cell r="M306">
            <v>0.14605067064083457</v>
          </cell>
          <cell r="N306">
            <v>0.11976047904191617</v>
          </cell>
          <cell r="O306">
            <v>8.9820359281437126E-2</v>
          </cell>
          <cell r="P306">
            <v>6.6066066066066062E-2</v>
          </cell>
          <cell r="Q306">
            <v>0.30312035661218423</v>
          </cell>
          <cell r="X306" t="str">
            <v>Net</v>
          </cell>
          <cell r="Y306">
            <v>2</v>
          </cell>
          <cell r="Z306">
            <v>-2</v>
          </cell>
          <cell r="AA306">
            <v>-3</v>
          </cell>
          <cell r="AB306">
            <v>-11</v>
          </cell>
          <cell r="AC306">
            <v>-24</v>
          </cell>
          <cell r="AD306">
            <v>-46</v>
          </cell>
          <cell r="AE306">
            <v>-68</v>
          </cell>
          <cell r="AF306">
            <v>-86</v>
          </cell>
          <cell r="AG306">
            <v>-77</v>
          </cell>
          <cell r="AH306">
            <v>-70</v>
          </cell>
        </row>
        <row r="307">
          <cell r="B307">
            <v>26</v>
          </cell>
          <cell r="C307" t="str">
            <v>Shinetsu</v>
          </cell>
          <cell r="D307">
            <v>0.33554083885209712</v>
          </cell>
          <cell r="E307">
            <v>0.31004366812227074</v>
          </cell>
          <cell r="F307">
            <v>0.32104121475054231</v>
          </cell>
          <cell r="G307">
            <v>0.32467532467532467</v>
          </cell>
          <cell r="H307">
            <v>0.2924731182795699</v>
          </cell>
          <cell r="I307">
            <v>0.2832618025751073</v>
          </cell>
          <cell r="J307">
            <v>0.24839400428265523</v>
          </cell>
          <cell r="K307">
            <v>0.2203023758099352</v>
          </cell>
          <cell r="L307">
            <v>0.19784946236559139</v>
          </cell>
          <cell r="M307">
            <v>0.17167381974248927</v>
          </cell>
          <cell r="N307">
            <v>0.13304721030042918</v>
          </cell>
          <cell r="O307">
            <v>9.5032397408207347E-2</v>
          </cell>
          <cell r="P307">
            <v>5.9829059829059832E-2</v>
          </cell>
          <cell r="Q307">
            <v>0.32467532467532467</v>
          </cell>
          <cell r="X307" t="str">
            <v>期首Pt</v>
          </cell>
          <cell r="Y307">
            <v>4295</v>
          </cell>
          <cell r="Z307">
            <v>4293</v>
          </cell>
          <cell r="AA307">
            <v>4288</v>
          </cell>
          <cell r="AB307">
            <v>4296</v>
          </cell>
          <cell r="AC307">
            <v>4309</v>
          </cell>
          <cell r="AD307">
            <v>4331</v>
          </cell>
          <cell r="AE307">
            <v>4353</v>
          </cell>
          <cell r="AF307">
            <v>4372</v>
          </cell>
          <cell r="AG307">
            <v>4363</v>
          </cell>
          <cell r="AH307">
            <v>4357</v>
          </cell>
        </row>
        <row r="308">
          <cell r="B308">
            <v>30</v>
          </cell>
          <cell r="C308" t="str">
            <v>Tokyo1</v>
          </cell>
          <cell r="D308">
            <v>0.28799999999999998</v>
          </cell>
          <cell r="E308">
            <v>0.27924066135946113</v>
          </cell>
          <cell r="F308">
            <v>0.28186274509803921</v>
          </cell>
          <cell r="G308">
            <v>0.27960927960927962</v>
          </cell>
          <cell r="H308">
            <v>0.25901038485033601</v>
          </cell>
          <cell r="I308">
            <v>0.23321123321123322</v>
          </cell>
          <cell r="J308">
            <v>0.20693852708460134</v>
          </cell>
          <cell r="K308">
            <v>0.18655360387643852</v>
          </cell>
          <cell r="L308">
            <v>0.16301703163017031</v>
          </cell>
          <cell r="M308">
            <v>0.14355231143552311</v>
          </cell>
          <cell r="N308">
            <v>0.1221001221001221</v>
          </cell>
          <cell r="O308">
            <v>9.4769230769230772E-2</v>
          </cell>
          <cell r="P308">
            <v>6.8111455108359129E-2</v>
          </cell>
          <cell r="Q308">
            <v>0.27960927960927962</v>
          </cell>
        </row>
        <row r="309">
          <cell r="B309">
            <v>31</v>
          </cell>
          <cell r="C309" t="str">
            <v>Tokyo2</v>
          </cell>
          <cell r="D309">
            <v>0.29818956336528224</v>
          </cell>
          <cell r="E309">
            <v>0.29355860612460399</v>
          </cell>
          <cell r="F309">
            <v>0.28391167192429023</v>
          </cell>
          <cell r="G309">
            <v>0.2833158447009444</v>
          </cell>
          <cell r="H309">
            <v>0.24948024948024949</v>
          </cell>
          <cell r="I309">
            <v>0.22845275181723779</v>
          </cell>
          <cell r="J309">
            <v>0.20846233230134159</v>
          </cell>
          <cell r="K309">
            <v>0.18499486125385406</v>
          </cell>
          <cell r="L309">
            <v>0.15666327568667346</v>
          </cell>
          <cell r="M309">
            <v>0.13197969543147209</v>
          </cell>
          <cell r="N309">
            <v>0.10717896865520728</v>
          </cell>
          <cell r="O309">
            <v>8.4762865792129161E-2</v>
          </cell>
          <cell r="P309">
            <v>6.6398390342052319E-2</v>
          </cell>
          <cell r="Q309">
            <v>0.2833158447009444</v>
          </cell>
        </row>
        <row r="310">
          <cell r="B310">
            <v>35</v>
          </cell>
          <cell r="C310" t="str">
            <v>Yokohama</v>
          </cell>
          <cell r="D310">
            <v>0.32727272727272727</v>
          </cell>
          <cell r="E310">
            <v>0.32486388384754988</v>
          </cell>
          <cell r="F310">
            <v>0.32822362488728585</v>
          </cell>
          <cell r="G310">
            <v>0.33303002729754322</v>
          </cell>
          <cell r="H310">
            <v>0.30937215650591449</v>
          </cell>
          <cell r="I310">
            <v>0.28390596745027125</v>
          </cell>
          <cell r="J310">
            <v>0.26149684400360684</v>
          </cell>
          <cell r="K310">
            <v>0.23971377459749552</v>
          </cell>
          <cell r="L310">
            <v>0.2206405693950178</v>
          </cell>
          <cell r="M310">
            <v>0.19429590017825313</v>
          </cell>
          <cell r="N310">
            <v>0.1623550401427297</v>
          </cell>
          <cell r="O310">
            <v>0.12868632707774799</v>
          </cell>
          <cell r="P310">
            <v>9.0497737556561084E-2</v>
          </cell>
          <cell r="Q310">
            <v>0.33303002729754322</v>
          </cell>
        </row>
        <row r="311">
          <cell r="B311">
            <v>50</v>
          </cell>
          <cell r="C311" t="str">
            <v>Toukai1</v>
          </cell>
          <cell r="D311">
            <v>0.27692307692307694</v>
          </cell>
          <cell r="E311">
            <v>0.27472527472527475</v>
          </cell>
          <cell r="F311">
            <v>0.27783902976846747</v>
          </cell>
          <cell r="G311">
            <v>0.27654867256637167</v>
          </cell>
          <cell r="H311">
            <v>0.25</v>
          </cell>
          <cell r="I311">
            <v>0.22541436464088399</v>
          </cell>
          <cell r="J311">
            <v>0.20088300220750552</v>
          </cell>
          <cell r="K311">
            <v>0.1828193832599119</v>
          </cell>
          <cell r="L311">
            <v>0.15673289183222958</v>
          </cell>
          <cell r="M311">
            <v>0.13259668508287292</v>
          </cell>
          <cell r="N311">
            <v>0.11894273127753303</v>
          </cell>
          <cell r="O311">
            <v>9.0507726269315678E-2</v>
          </cell>
          <cell r="P311">
            <v>6.8281938325991193E-2</v>
          </cell>
          <cell r="Q311">
            <v>0.27654867256637167</v>
          </cell>
          <cell r="X311" t="str">
            <v>西日本 DO% AP方式</v>
          </cell>
          <cell r="Y311">
            <v>0.31186440677966104</v>
          </cell>
          <cell r="Z311">
            <v>0.3032350266337534</v>
          </cell>
          <cell r="AA311">
            <v>0.30723282690559667</v>
          </cell>
          <cell r="AB311">
            <v>0.28244770689879173</v>
          </cell>
          <cell r="AC311">
            <v>0.25717625665670868</v>
          </cell>
          <cell r="AD311">
            <v>0.23166926677067082</v>
          </cell>
          <cell r="AE311">
            <v>0.20767729342875732</v>
          </cell>
          <cell r="AF311">
            <v>0.18483226732802507</v>
          </cell>
          <cell r="AG311">
            <v>0.16588419405320814</v>
          </cell>
          <cell r="AH311">
            <v>0.1372369624885636</v>
          </cell>
        </row>
        <row r="312">
          <cell r="B312">
            <v>55</v>
          </cell>
          <cell r="C312" t="str">
            <v>Toukai2</v>
          </cell>
          <cell r="D312">
            <v>0.28652751423149903</v>
          </cell>
          <cell r="E312">
            <v>0.28816793893129772</v>
          </cell>
          <cell r="F312">
            <v>0.29282296650717704</v>
          </cell>
          <cell r="G312">
            <v>0.30372492836676218</v>
          </cell>
          <cell r="H312">
            <v>0.28652751423149903</v>
          </cell>
          <cell r="I312">
            <v>0.25714285714285712</v>
          </cell>
          <cell r="J312">
            <v>0.22981956315289648</v>
          </cell>
          <cell r="K312">
            <v>0.20793950850661624</v>
          </cell>
          <cell r="L312">
            <v>0.18714555765595464</v>
          </cell>
          <cell r="M312">
            <v>0.17029328287606432</v>
          </cell>
          <cell r="N312">
            <v>0.14081826831588962</v>
          </cell>
          <cell r="O312">
            <v>0.11866028708133972</v>
          </cell>
          <cell r="P312">
            <v>8.8803088803088806E-2</v>
          </cell>
          <cell r="Q312">
            <v>0.30372492836676218</v>
          </cell>
          <cell r="X312" t="str">
            <v>Loss</v>
          </cell>
          <cell r="Y312">
            <v>1196</v>
          </cell>
          <cell r="Z312">
            <v>1167</v>
          </cell>
          <cell r="AA312">
            <v>1183</v>
          </cell>
          <cell r="AB312">
            <v>1087</v>
          </cell>
          <cell r="AC312">
            <v>990</v>
          </cell>
          <cell r="AD312">
            <v>891</v>
          </cell>
          <cell r="AE312">
            <v>798</v>
          </cell>
          <cell r="AF312">
            <v>708</v>
          </cell>
          <cell r="AG312">
            <v>636</v>
          </cell>
          <cell r="AH312">
            <v>525</v>
          </cell>
        </row>
        <row r="313">
          <cell r="B313">
            <v>65</v>
          </cell>
          <cell r="C313" t="str">
            <v>Kansai3</v>
          </cell>
          <cell r="D313">
            <v>0.28426395939086296</v>
          </cell>
          <cell r="E313">
            <v>0.28911564625850339</v>
          </cell>
          <cell r="F313">
            <v>0.27072758037225042</v>
          </cell>
          <cell r="G313">
            <v>0.26845637583892618</v>
          </cell>
          <cell r="H313">
            <v>0.25167785234899331</v>
          </cell>
          <cell r="I313">
            <v>0.23154362416107382</v>
          </cell>
          <cell r="J313">
            <v>0.20168067226890757</v>
          </cell>
          <cell r="K313">
            <v>0.17508417508417509</v>
          </cell>
          <cell r="L313">
            <v>0.14625850340136054</v>
          </cell>
          <cell r="M313">
            <v>0.13287904599659284</v>
          </cell>
          <cell r="N313">
            <v>0.11320754716981132</v>
          </cell>
          <cell r="O313">
            <v>8.5763293310463118E-2</v>
          </cell>
          <cell r="P313">
            <v>5.1546391752577317E-2</v>
          </cell>
          <cell r="Q313">
            <v>0.26845637583892618</v>
          </cell>
          <cell r="X313" t="str">
            <v>Net</v>
          </cell>
          <cell r="Y313">
            <v>-118</v>
          </cell>
          <cell r="Z313">
            <v>-85</v>
          </cell>
          <cell r="AA313">
            <v>-95</v>
          </cell>
          <cell r="AB313">
            <v>-91</v>
          </cell>
          <cell r="AC313">
            <v>-93</v>
          </cell>
          <cell r="AD313">
            <v>-86</v>
          </cell>
          <cell r="AE313">
            <v>-79</v>
          </cell>
          <cell r="AF313">
            <v>-57</v>
          </cell>
          <cell r="AG313">
            <v>-64</v>
          </cell>
          <cell r="AH313">
            <v>-49</v>
          </cell>
        </row>
        <row r="314">
          <cell r="B314">
            <v>70</v>
          </cell>
          <cell r="C314" t="str">
            <v>Kansai1</v>
          </cell>
          <cell r="D314">
            <v>0.31805929919137466</v>
          </cell>
          <cell r="E314">
            <v>0.32972972972972975</v>
          </cell>
          <cell r="F314">
            <v>0.30892857142857144</v>
          </cell>
          <cell r="G314">
            <v>0.30535714285714288</v>
          </cell>
          <cell r="H314">
            <v>0.28262826282628262</v>
          </cell>
          <cell r="I314">
            <v>0.2563176895306859</v>
          </cell>
          <cell r="J314">
            <v>0.23327305605786619</v>
          </cell>
          <cell r="K314">
            <v>0.21299638989169675</v>
          </cell>
          <cell r="L314">
            <v>0.18363636363636363</v>
          </cell>
          <cell r="M314">
            <v>0.16393442622950818</v>
          </cell>
          <cell r="N314">
            <v>0.13818181818181818</v>
          </cell>
          <cell r="O314">
            <v>0.10622710622710622</v>
          </cell>
          <cell r="P314">
            <v>7.8538812785388129E-2</v>
          </cell>
          <cell r="Q314">
            <v>0.30535714285714288</v>
          </cell>
          <cell r="X314" t="str">
            <v>期首Pt</v>
          </cell>
          <cell r="Y314">
            <v>3894</v>
          </cell>
          <cell r="Z314">
            <v>3891</v>
          </cell>
          <cell r="AA314">
            <v>3898</v>
          </cell>
          <cell r="AB314">
            <v>3894</v>
          </cell>
          <cell r="AC314">
            <v>3896</v>
          </cell>
          <cell r="AD314">
            <v>3889</v>
          </cell>
          <cell r="AE314">
            <v>3882</v>
          </cell>
          <cell r="AF314">
            <v>3859</v>
          </cell>
          <cell r="AG314">
            <v>3866</v>
          </cell>
          <cell r="AH314">
            <v>3850</v>
          </cell>
        </row>
        <row r="315">
          <cell r="B315">
            <v>71</v>
          </cell>
          <cell r="C315" t="str">
            <v>Kansai2</v>
          </cell>
          <cell r="D315">
            <v>0.29791894852135814</v>
          </cell>
          <cell r="E315">
            <v>0.30088495575221241</v>
          </cell>
          <cell r="F315">
            <v>0.29482948294829481</v>
          </cell>
          <cell r="G315">
            <v>0.2982456140350877</v>
          </cell>
          <cell r="H315">
            <v>0.26797385620915032</v>
          </cell>
          <cell r="I315">
            <v>0.25027203482045701</v>
          </cell>
          <cell r="J315">
            <v>0.22584147665580889</v>
          </cell>
          <cell r="K315">
            <v>0.1997828447339848</v>
          </cell>
          <cell r="L315">
            <v>0.18594594594594593</v>
          </cell>
          <cell r="M315">
            <v>0.16163793103448276</v>
          </cell>
          <cell r="N315">
            <v>0.12431842966194111</v>
          </cell>
          <cell r="O315">
            <v>0.10687022900763359</v>
          </cell>
          <cell r="P315">
            <v>6.6518847006651879E-2</v>
          </cell>
          <cell r="Q315">
            <v>0.2982456140350877</v>
          </cell>
        </row>
        <row r="316">
          <cell r="B316">
            <v>72</v>
          </cell>
          <cell r="C316" t="str">
            <v>Hokuriku</v>
          </cell>
          <cell r="D316">
            <v>0.24271844660194175</v>
          </cell>
          <cell r="E316">
            <v>0.24038461538461539</v>
          </cell>
          <cell r="F316">
            <v>0.22434367541766109</v>
          </cell>
          <cell r="G316">
            <v>0.25178147268408552</v>
          </cell>
          <cell r="H316">
            <v>0.24056603773584906</v>
          </cell>
          <cell r="I316">
            <v>0.215962441314554</v>
          </cell>
          <cell r="J316">
            <v>0.19248826291079812</v>
          </cell>
          <cell r="K316">
            <v>0.16075650118203311</v>
          </cell>
          <cell r="L316">
            <v>0.13397129186602871</v>
          </cell>
          <cell r="M316">
            <v>0.10071942446043165</v>
          </cell>
          <cell r="N316">
            <v>9.0261282660332537E-2</v>
          </cell>
          <cell r="O316">
            <v>6.6666666666666666E-2</v>
          </cell>
          <cell r="P316">
            <v>6.1757719714964368E-2</v>
          </cell>
          <cell r="Q316">
            <v>0.25178147268408552</v>
          </cell>
        </row>
        <row r="317">
          <cell r="B317">
            <v>75</v>
          </cell>
          <cell r="C317" t="str">
            <v>Okayama</v>
          </cell>
          <cell r="D317">
            <v>0.36542239685658151</v>
          </cell>
          <cell r="E317">
            <v>0.378698224852071</v>
          </cell>
          <cell r="F317">
            <v>0.36686390532544377</v>
          </cell>
          <cell r="G317">
            <v>0.38582677165354329</v>
          </cell>
          <cell r="H317">
            <v>0.34851485148514849</v>
          </cell>
          <cell r="I317">
            <v>0.31262525050100198</v>
          </cell>
          <cell r="J317">
            <v>0.28048780487804881</v>
          </cell>
          <cell r="K317">
            <v>0.25</v>
          </cell>
          <cell r="L317">
            <v>0.21855670103092784</v>
          </cell>
          <cell r="M317">
            <v>0.19126819126819128</v>
          </cell>
          <cell r="N317">
            <v>0.15416666666666667</v>
          </cell>
          <cell r="O317">
            <v>0.11666666666666667</v>
          </cell>
          <cell r="P317">
            <v>9.1858037578288101E-2</v>
          </cell>
          <cell r="Q317">
            <v>0.38582677165354329</v>
          </cell>
        </row>
        <row r="318">
          <cell r="B318">
            <v>77</v>
          </cell>
          <cell r="C318" t="str">
            <v>Shikoku</v>
          </cell>
          <cell r="D318">
            <v>0.31990794016110474</v>
          </cell>
          <cell r="E318">
            <v>0.33061699650756693</v>
          </cell>
          <cell r="F318">
            <v>0.33021077283372363</v>
          </cell>
          <cell r="G318">
            <v>0.34647550776583036</v>
          </cell>
          <cell r="H318">
            <v>0.32335329341317365</v>
          </cell>
          <cell r="I318">
            <v>0.30602409638554218</v>
          </cell>
          <cell r="J318">
            <v>0.27811366384522368</v>
          </cell>
          <cell r="K318">
            <v>0.25547445255474455</v>
          </cell>
          <cell r="L318">
            <v>0.22794117647058823</v>
          </cell>
          <cell r="M318">
            <v>0.20858895705521471</v>
          </cell>
          <cell r="N318">
            <v>0.17530864197530865</v>
          </cell>
          <cell r="O318">
            <v>0.13930348258706468</v>
          </cell>
          <cell r="P318">
            <v>0.10486891385767791</v>
          </cell>
          <cell r="Q318">
            <v>0.34647550776583036</v>
          </cell>
        </row>
        <row r="319">
          <cell r="B319">
            <v>80</v>
          </cell>
          <cell r="C319" t="str">
            <v>Hiroshima</v>
          </cell>
          <cell r="D319">
            <v>0.32696390658174096</v>
          </cell>
          <cell r="E319">
            <v>0.31236897274633124</v>
          </cell>
          <cell r="F319">
            <v>0.31368421052631579</v>
          </cell>
          <cell r="G319">
            <v>0.31045406546990495</v>
          </cell>
          <cell r="H319">
            <v>0.28270042194092826</v>
          </cell>
          <cell r="I319">
            <v>0.25657202944269192</v>
          </cell>
          <cell r="J319">
            <v>0.23044397463002114</v>
          </cell>
          <cell r="K319">
            <v>0.20952380952380953</v>
          </cell>
          <cell r="L319">
            <v>0.18278427205100956</v>
          </cell>
          <cell r="M319">
            <v>0.16595744680851063</v>
          </cell>
          <cell r="N319">
            <v>0.14117647058823529</v>
          </cell>
          <cell r="O319">
            <v>0.11397849462365592</v>
          </cell>
          <cell r="P319">
            <v>6.5217391304347824E-2</v>
          </cell>
          <cell r="Q319">
            <v>0.31045406546990495</v>
          </cell>
        </row>
        <row r="320">
          <cell r="B320">
            <v>90</v>
          </cell>
          <cell r="C320" t="str">
            <v>Kyusyu1</v>
          </cell>
          <cell r="D320">
            <v>0.28473177441540576</v>
          </cell>
          <cell r="E320">
            <v>0.27942188575361321</v>
          </cell>
          <cell r="F320">
            <v>0.27067669172932329</v>
          </cell>
          <cell r="G320">
            <v>0.2793522267206478</v>
          </cell>
          <cell r="H320">
            <v>0.25572005383580082</v>
          </cell>
          <cell r="I320">
            <v>0.23364485981308411</v>
          </cell>
          <cell r="J320">
            <v>0.20905459387483355</v>
          </cell>
          <cell r="K320">
            <v>0.18471760797342193</v>
          </cell>
          <cell r="L320">
            <v>0.17184401850627892</v>
          </cell>
          <cell r="M320">
            <v>0.15758371634931057</v>
          </cell>
          <cell r="N320">
            <v>0.13342053629823414</v>
          </cell>
          <cell r="O320">
            <v>0.11357702349869452</v>
          </cell>
          <cell r="P320">
            <v>6.6050198150594458E-2</v>
          </cell>
          <cell r="Q320">
            <v>0.2793522267206478</v>
          </cell>
        </row>
        <row r="321">
          <cell r="B321">
            <v>91</v>
          </cell>
          <cell r="C321" t="str">
            <v>Kyusyu2</v>
          </cell>
          <cell r="D321">
            <v>0.3287981859410431</v>
          </cell>
          <cell r="E321">
            <v>0.34584755403868034</v>
          </cell>
          <cell r="F321">
            <v>0.34389140271493213</v>
          </cell>
          <cell r="G321">
            <v>0.33257403189066059</v>
          </cell>
          <cell r="H321">
            <v>0.30663615560640733</v>
          </cell>
          <cell r="I321">
            <v>0.26605504587155965</v>
          </cell>
          <cell r="J321">
            <v>0.24401368301026224</v>
          </cell>
          <cell r="K321">
            <v>0.2229806598407281</v>
          </cell>
          <cell r="L321">
            <v>0.20114285714285715</v>
          </cell>
          <cell r="M321">
            <v>0.18657565415244595</v>
          </cell>
          <cell r="N321">
            <v>0.14611872146118721</v>
          </cell>
          <cell r="O321">
            <v>0.11389521640091116</v>
          </cell>
          <cell r="P321">
            <v>8.7256027554535015E-2</v>
          </cell>
          <cell r="Q321">
            <v>0.33257403189066059</v>
          </cell>
        </row>
        <row r="322">
          <cell r="B322">
            <v>0</v>
          </cell>
          <cell r="C322" t="str">
            <v>Total</v>
          </cell>
          <cell r="D322">
            <v>0.31100742832586409</v>
          </cell>
          <cell r="E322">
            <v>0.30955602016972084</v>
          </cell>
          <cell r="F322">
            <v>0.30575517474356612</v>
          </cell>
          <cell r="G322">
            <v>0.30809880791446481</v>
          </cell>
          <cell r="H322">
            <v>0.28197567268706231</v>
          </cell>
          <cell r="I322">
            <v>0.25593813294052659</v>
          </cell>
          <cell r="J322">
            <v>0.23056168751532991</v>
          </cell>
          <cell r="K322">
            <v>0.20743735832873858</v>
          </cell>
          <cell r="L322">
            <v>0.18444757644463508</v>
          </cell>
          <cell r="M322">
            <v>0.16326530612244897</v>
          </cell>
          <cell r="N322">
            <v>0.13636084688554773</v>
          </cell>
          <cell r="O322">
            <v>0.10793181958033352</v>
          </cell>
          <cell r="P322">
            <v>7.5961895335890137E-2</v>
          </cell>
          <cell r="Q322">
            <v>0.30809880791446481</v>
          </cell>
        </row>
        <row r="323">
          <cell r="B323">
            <v>10</v>
          </cell>
          <cell r="C323" t="str">
            <v>Hokkaido</v>
          </cell>
          <cell r="D323">
            <v>433</v>
          </cell>
          <cell r="E323">
            <v>434</v>
          </cell>
          <cell r="F323">
            <v>426</v>
          </cell>
          <cell r="G323">
            <v>428</v>
          </cell>
          <cell r="H323">
            <v>424</v>
          </cell>
          <cell r="I323">
            <v>422</v>
          </cell>
          <cell r="J323">
            <v>424</v>
          </cell>
          <cell r="Q323">
            <v>428</v>
          </cell>
          <cell r="W323">
            <v>428</v>
          </cell>
        </row>
        <row r="324">
          <cell r="B324">
            <v>20</v>
          </cell>
          <cell r="C324" t="str">
            <v>Minamitohoku</v>
          </cell>
          <cell r="D324">
            <v>240</v>
          </cell>
          <cell r="E324">
            <v>238</v>
          </cell>
          <cell r="F324">
            <v>238</v>
          </cell>
          <cell r="G324">
            <v>238</v>
          </cell>
          <cell r="H324">
            <v>235</v>
          </cell>
          <cell r="I324">
            <v>230</v>
          </cell>
          <cell r="J324">
            <v>233</v>
          </cell>
          <cell r="Q324">
            <v>238</v>
          </cell>
          <cell r="W324">
            <v>238</v>
          </cell>
        </row>
        <row r="325">
          <cell r="B325">
            <v>22</v>
          </cell>
          <cell r="C325" t="str">
            <v>Kitatohoku</v>
          </cell>
          <cell r="D325">
            <v>0</v>
          </cell>
          <cell r="E325">
            <v>188</v>
          </cell>
          <cell r="F325">
            <v>192</v>
          </cell>
          <cell r="G325">
            <v>191</v>
          </cell>
          <cell r="H325">
            <v>192</v>
          </cell>
          <cell r="I325">
            <v>189</v>
          </cell>
          <cell r="J325">
            <v>187</v>
          </cell>
          <cell r="Q325">
            <v>191</v>
          </cell>
        </row>
        <row r="326">
          <cell r="B326">
            <v>25</v>
          </cell>
          <cell r="C326" t="str">
            <v>Kitakanto</v>
          </cell>
          <cell r="D326">
            <v>346</v>
          </cell>
          <cell r="E326">
            <v>345</v>
          </cell>
          <cell r="F326">
            <v>335</v>
          </cell>
          <cell r="G326">
            <v>338</v>
          </cell>
          <cell r="H326">
            <v>340</v>
          </cell>
          <cell r="I326">
            <v>336</v>
          </cell>
          <cell r="J326">
            <v>341</v>
          </cell>
          <cell r="Q326">
            <v>338</v>
          </cell>
        </row>
        <row r="327">
          <cell r="B327">
            <v>26</v>
          </cell>
          <cell r="C327" t="str">
            <v>Shinetsu</v>
          </cell>
          <cell r="D327">
            <v>230</v>
          </cell>
          <cell r="E327">
            <v>229</v>
          </cell>
          <cell r="F327">
            <v>229</v>
          </cell>
          <cell r="G327">
            <v>223</v>
          </cell>
          <cell r="H327">
            <v>233</v>
          </cell>
          <cell r="I327">
            <v>229</v>
          </cell>
          <cell r="J327">
            <v>233</v>
          </cell>
          <cell r="Q327">
            <v>223</v>
          </cell>
        </row>
        <row r="328">
          <cell r="B328">
            <v>30</v>
          </cell>
          <cell r="C328" t="str">
            <v>Tokyo1</v>
          </cell>
          <cell r="D328">
            <v>783</v>
          </cell>
          <cell r="E328">
            <v>772</v>
          </cell>
          <cell r="F328">
            <v>772</v>
          </cell>
          <cell r="G328">
            <v>781</v>
          </cell>
          <cell r="H328">
            <v>777</v>
          </cell>
          <cell r="I328">
            <v>782</v>
          </cell>
          <cell r="J328">
            <v>781</v>
          </cell>
          <cell r="Q328">
            <v>781</v>
          </cell>
        </row>
        <row r="329">
          <cell r="B329">
            <v>31</v>
          </cell>
          <cell r="C329" t="str">
            <v>Tokyo2</v>
          </cell>
          <cell r="D329">
            <v>480</v>
          </cell>
          <cell r="E329">
            <v>473</v>
          </cell>
          <cell r="F329">
            <v>477</v>
          </cell>
          <cell r="G329">
            <v>472</v>
          </cell>
          <cell r="H329">
            <v>481</v>
          </cell>
          <cell r="I329">
            <v>480</v>
          </cell>
          <cell r="J329">
            <v>478</v>
          </cell>
          <cell r="Q329">
            <v>472</v>
          </cell>
        </row>
        <row r="330">
          <cell r="B330">
            <v>35</v>
          </cell>
          <cell r="C330" t="str">
            <v>Yokohama</v>
          </cell>
          <cell r="D330">
            <v>543</v>
          </cell>
          <cell r="E330">
            <v>535</v>
          </cell>
          <cell r="F330">
            <v>535</v>
          </cell>
          <cell r="G330">
            <v>535</v>
          </cell>
          <cell r="H330">
            <v>535</v>
          </cell>
          <cell r="I330">
            <v>534</v>
          </cell>
          <cell r="J330">
            <v>534</v>
          </cell>
          <cell r="Q330">
            <v>535</v>
          </cell>
        </row>
        <row r="331">
          <cell r="B331">
            <v>50</v>
          </cell>
          <cell r="C331" t="str">
            <v>Toukai1</v>
          </cell>
          <cell r="D331">
            <v>429</v>
          </cell>
          <cell r="E331">
            <v>431</v>
          </cell>
          <cell r="F331">
            <v>437</v>
          </cell>
          <cell r="G331">
            <v>435</v>
          </cell>
          <cell r="H331">
            <v>426</v>
          </cell>
          <cell r="I331">
            <v>425</v>
          </cell>
          <cell r="J331">
            <v>431</v>
          </cell>
          <cell r="Q331">
            <v>435</v>
          </cell>
        </row>
        <row r="332">
          <cell r="B332">
            <v>55</v>
          </cell>
          <cell r="C332" t="str">
            <v>Toukai2</v>
          </cell>
          <cell r="D332">
            <v>517</v>
          </cell>
          <cell r="E332">
            <v>515</v>
          </cell>
          <cell r="F332">
            <v>514</v>
          </cell>
          <cell r="G332">
            <v>518</v>
          </cell>
          <cell r="H332">
            <v>518</v>
          </cell>
          <cell r="I332">
            <v>513</v>
          </cell>
          <cell r="J332">
            <v>506</v>
          </cell>
          <cell r="Q332">
            <v>518</v>
          </cell>
        </row>
        <row r="333">
          <cell r="B333">
            <v>65</v>
          </cell>
          <cell r="C333" t="str">
            <v>Kansai3</v>
          </cell>
          <cell r="D333">
            <v>295</v>
          </cell>
          <cell r="E333">
            <v>295</v>
          </cell>
          <cell r="F333">
            <v>291</v>
          </cell>
          <cell r="G333">
            <v>290</v>
          </cell>
          <cell r="H333">
            <v>290</v>
          </cell>
          <cell r="I333">
            <v>284</v>
          </cell>
          <cell r="J333">
            <v>289</v>
          </cell>
          <cell r="Q333">
            <v>290</v>
          </cell>
        </row>
        <row r="334">
          <cell r="B334">
            <v>70</v>
          </cell>
          <cell r="C334" t="str">
            <v>Kansai1</v>
          </cell>
          <cell r="D334">
            <v>532</v>
          </cell>
          <cell r="E334">
            <v>531</v>
          </cell>
          <cell r="F334">
            <v>529</v>
          </cell>
          <cell r="G334">
            <v>543</v>
          </cell>
          <cell r="H334">
            <v>549</v>
          </cell>
          <cell r="I334">
            <v>545</v>
          </cell>
          <cell r="J334">
            <v>539</v>
          </cell>
          <cell r="Q334">
            <v>543</v>
          </cell>
        </row>
        <row r="335">
          <cell r="B335">
            <v>71</v>
          </cell>
          <cell r="C335" t="str">
            <v>Kansai2</v>
          </cell>
          <cell r="D335">
            <v>458</v>
          </cell>
          <cell r="E335">
            <v>456</v>
          </cell>
          <cell r="F335">
            <v>446</v>
          </cell>
          <cell r="G335">
            <v>447</v>
          </cell>
          <cell r="H335">
            <v>452</v>
          </cell>
          <cell r="I335">
            <v>447</v>
          </cell>
          <cell r="J335">
            <v>449</v>
          </cell>
          <cell r="Q335">
            <v>447</v>
          </cell>
        </row>
        <row r="336">
          <cell r="B336">
            <v>72</v>
          </cell>
          <cell r="C336" t="str">
            <v>Hokuriku</v>
          </cell>
          <cell r="D336">
            <v>0</v>
          </cell>
          <cell r="E336">
            <v>214</v>
          </cell>
          <cell r="F336">
            <v>213</v>
          </cell>
          <cell r="G336">
            <v>210</v>
          </cell>
          <cell r="H336">
            <v>208</v>
          </cell>
          <cell r="I336">
            <v>206</v>
          </cell>
          <cell r="J336">
            <v>209</v>
          </cell>
          <cell r="Q336">
            <v>210</v>
          </cell>
        </row>
        <row r="337">
          <cell r="B337">
            <v>75</v>
          </cell>
          <cell r="C337" t="str">
            <v>Okayama</v>
          </cell>
          <cell r="D337">
            <v>235</v>
          </cell>
          <cell r="E337">
            <v>230</v>
          </cell>
          <cell r="F337">
            <v>228</v>
          </cell>
          <cell r="G337">
            <v>224</v>
          </cell>
          <cell r="H337">
            <v>225</v>
          </cell>
          <cell r="I337">
            <v>224</v>
          </cell>
          <cell r="J337">
            <v>221</v>
          </cell>
          <cell r="Q337">
            <v>224</v>
          </cell>
        </row>
        <row r="338">
          <cell r="B338">
            <v>77</v>
          </cell>
          <cell r="C338" t="str">
            <v>Shikoku</v>
          </cell>
          <cell r="D338">
            <v>401</v>
          </cell>
          <cell r="E338">
            <v>388</v>
          </cell>
          <cell r="F338">
            <v>382</v>
          </cell>
          <cell r="G338">
            <v>372</v>
          </cell>
          <cell r="H338">
            <v>368</v>
          </cell>
          <cell r="I338">
            <v>375</v>
          </cell>
          <cell r="J338">
            <v>375</v>
          </cell>
          <cell r="Q338">
            <v>372</v>
          </cell>
        </row>
        <row r="339">
          <cell r="B339">
            <v>80</v>
          </cell>
          <cell r="C339" t="str">
            <v>Hiroshima</v>
          </cell>
          <cell r="D339">
            <v>427</v>
          </cell>
          <cell r="E339">
            <v>429</v>
          </cell>
          <cell r="F339">
            <v>433</v>
          </cell>
          <cell r="G339">
            <v>431</v>
          </cell>
          <cell r="H339">
            <v>433</v>
          </cell>
          <cell r="I339">
            <v>433</v>
          </cell>
          <cell r="J339">
            <v>432</v>
          </cell>
          <cell r="Q339">
            <v>431</v>
          </cell>
        </row>
        <row r="340">
          <cell r="B340">
            <v>90</v>
          </cell>
          <cell r="C340" t="str">
            <v>Kyusyu1</v>
          </cell>
          <cell r="D340">
            <v>697</v>
          </cell>
          <cell r="E340">
            <v>698</v>
          </cell>
          <cell r="F340">
            <v>707</v>
          </cell>
          <cell r="G340">
            <v>701</v>
          </cell>
          <cell r="H340">
            <v>712</v>
          </cell>
          <cell r="I340">
            <v>725</v>
          </cell>
          <cell r="J340">
            <v>724</v>
          </cell>
          <cell r="Q340">
            <v>701</v>
          </cell>
        </row>
        <row r="341">
          <cell r="B341">
            <v>91</v>
          </cell>
          <cell r="C341" t="str">
            <v>Kyusyu2</v>
          </cell>
          <cell r="D341">
            <v>432</v>
          </cell>
          <cell r="E341">
            <v>420</v>
          </cell>
          <cell r="F341">
            <v>421</v>
          </cell>
          <cell r="G341">
            <v>425</v>
          </cell>
          <cell r="H341">
            <v>428</v>
          </cell>
          <cell r="I341">
            <v>432</v>
          </cell>
          <cell r="J341">
            <v>423</v>
          </cell>
          <cell r="Q341">
            <v>425</v>
          </cell>
        </row>
        <row r="342">
          <cell r="B342">
            <v>0</v>
          </cell>
          <cell r="C342" t="str">
            <v>Total</v>
          </cell>
          <cell r="D342">
            <v>7478</v>
          </cell>
          <cell r="E342">
            <v>7821</v>
          </cell>
          <cell r="F342">
            <v>7805</v>
          </cell>
          <cell r="G342">
            <v>7802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7802</v>
          </cell>
        </row>
        <row r="343">
          <cell r="B343">
            <v>10</v>
          </cell>
          <cell r="C343" t="str">
            <v>Hokkaido</v>
          </cell>
          <cell r="D343">
            <v>0.99769585253456217</v>
          </cell>
          <cell r="E343">
            <v>0.99770114942528731</v>
          </cell>
          <cell r="F343">
            <v>1</v>
          </cell>
          <cell r="G343">
            <v>0.99766899766899764</v>
          </cell>
          <cell r="H343" t="e">
            <v>#DIV/0!</v>
          </cell>
          <cell r="I343" t="e">
            <v>#DIV/0!</v>
          </cell>
          <cell r="J343" t="e">
            <v>#DIV/0!</v>
          </cell>
          <cell r="K343" t="e">
            <v>#DIV/0!</v>
          </cell>
          <cell r="L343" t="e">
            <v>#DIV/0!</v>
          </cell>
          <cell r="M343" t="e">
            <v>#DIV/0!</v>
          </cell>
          <cell r="N343" t="e">
            <v>#DIV/0!</v>
          </cell>
          <cell r="O343" t="e">
            <v>#DIV/0!</v>
          </cell>
          <cell r="P343" t="e">
            <v>#DIV/0!</v>
          </cell>
          <cell r="Q343">
            <v>0.99766899766899764</v>
          </cell>
        </row>
        <row r="344">
          <cell r="B344">
            <v>20</v>
          </cell>
          <cell r="C344" t="str">
            <v>Minamitohoku</v>
          </cell>
          <cell r="D344">
            <v>0.97165991902834004</v>
          </cell>
          <cell r="E344">
            <v>0.97540983606557374</v>
          </cell>
          <cell r="F344">
            <v>0.98347107438016534</v>
          </cell>
          <cell r="G344">
            <v>0.97540983606557374</v>
          </cell>
          <cell r="H344" t="e">
            <v>#DIV/0!</v>
          </cell>
          <cell r="I344" t="e">
            <v>#DIV/0!</v>
          </cell>
          <cell r="J344" t="e">
            <v>#DIV/0!</v>
          </cell>
          <cell r="K344" t="e">
            <v>#DIV/0!</v>
          </cell>
          <cell r="L344" t="e">
            <v>#DIV/0!</v>
          </cell>
          <cell r="M344" t="e">
            <v>#DIV/0!</v>
          </cell>
          <cell r="N344" t="e">
            <v>#DIV/0!</v>
          </cell>
          <cell r="O344" t="e">
            <v>#DIV/0!</v>
          </cell>
          <cell r="P344" t="e">
            <v>#DIV/0!</v>
          </cell>
          <cell r="Q344">
            <v>0.97540983606557374</v>
          </cell>
        </row>
        <row r="345">
          <cell r="B345">
            <v>22</v>
          </cell>
          <cell r="C345" t="str">
            <v>Kitatohoku</v>
          </cell>
          <cell r="D345">
            <v>0</v>
          </cell>
          <cell r="E345">
            <v>0.97409326424870468</v>
          </cell>
          <cell r="F345">
            <v>0.96969696969696972</v>
          </cell>
          <cell r="G345">
            <v>0.97448979591836737</v>
          </cell>
          <cell r="H345" t="e">
            <v>#DIV/0!</v>
          </cell>
          <cell r="I345" t="e">
            <v>#DIV/0!</v>
          </cell>
          <cell r="J345" t="e">
            <v>#DIV/0!</v>
          </cell>
          <cell r="K345" t="e">
            <v>#DIV/0!</v>
          </cell>
          <cell r="L345" t="e">
            <v>#DIV/0!</v>
          </cell>
          <cell r="M345" t="e">
            <v>#DIV/0!</v>
          </cell>
          <cell r="N345" t="e">
            <v>#DIV/0!</v>
          </cell>
          <cell r="O345" t="e">
            <v>#DIV/0!</v>
          </cell>
          <cell r="P345" t="e">
            <v>#DIV/0!</v>
          </cell>
          <cell r="Q345">
            <v>0.97448979591836737</v>
          </cell>
        </row>
        <row r="346">
          <cell r="B346">
            <v>25</v>
          </cell>
          <cell r="C346" t="str">
            <v>Kitakanto</v>
          </cell>
          <cell r="D346">
            <v>0.98857142857142855</v>
          </cell>
          <cell r="E346">
            <v>0.99137931034482762</v>
          </cell>
          <cell r="F346">
            <v>0.99406528189910981</v>
          </cell>
          <cell r="G346">
            <v>0.99705014749262533</v>
          </cell>
          <cell r="H346" t="e">
            <v>#DIV/0!</v>
          </cell>
          <cell r="I346" t="e">
            <v>#DIV/0!</v>
          </cell>
          <cell r="J346" t="e">
            <v>#DIV/0!</v>
          </cell>
          <cell r="K346" t="e">
            <v>#DIV/0!</v>
          </cell>
          <cell r="L346" t="e">
            <v>#DIV/0!</v>
          </cell>
          <cell r="M346" t="e">
            <v>#DIV/0!</v>
          </cell>
          <cell r="N346" t="e">
            <v>#DIV/0!</v>
          </cell>
          <cell r="O346" t="e">
            <v>#DIV/0!</v>
          </cell>
          <cell r="P346" t="e">
            <v>#DIV/0!</v>
          </cell>
          <cell r="Q346">
            <v>0.99705014749262533</v>
          </cell>
        </row>
        <row r="347">
          <cell r="B347">
            <v>26</v>
          </cell>
          <cell r="C347" t="str">
            <v>Shinetsu</v>
          </cell>
          <cell r="D347">
            <v>0.97872340425531912</v>
          </cell>
          <cell r="E347">
            <v>0.9786324786324786</v>
          </cell>
          <cell r="F347">
            <v>0.98283261802575106</v>
          </cell>
          <cell r="G347">
            <v>0.97379912663755464</v>
          </cell>
          <cell r="H347" t="e">
            <v>#DIV/0!</v>
          </cell>
          <cell r="I347" t="e">
            <v>#DIV/0!</v>
          </cell>
          <cell r="J347" t="e">
            <v>#DIV/0!</v>
          </cell>
          <cell r="K347" t="e">
            <v>#DIV/0!</v>
          </cell>
          <cell r="L347" t="e">
            <v>#DIV/0!</v>
          </cell>
          <cell r="M347" t="e">
            <v>#DIV/0!</v>
          </cell>
          <cell r="N347" t="e">
            <v>#DIV/0!</v>
          </cell>
          <cell r="O347" t="e">
            <v>#DIV/0!</v>
          </cell>
          <cell r="P347" t="e">
            <v>#DIV/0!</v>
          </cell>
          <cell r="Q347">
            <v>0.97379912663755464</v>
          </cell>
        </row>
        <row r="348">
          <cell r="B348">
            <v>30</v>
          </cell>
          <cell r="C348" t="str">
            <v>Tokyo1</v>
          </cell>
          <cell r="D348">
            <v>0.97146401985111663</v>
          </cell>
          <cell r="E348">
            <v>0.97229219143576828</v>
          </cell>
          <cell r="F348">
            <v>0.97229219143576828</v>
          </cell>
          <cell r="G348">
            <v>0.9726027397260274</v>
          </cell>
          <cell r="H348" t="e">
            <v>#DIV/0!</v>
          </cell>
          <cell r="I348" t="e">
            <v>#DIV/0!</v>
          </cell>
          <cell r="J348" t="e">
            <v>#DIV/0!</v>
          </cell>
          <cell r="K348" t="e">
            <v>#DIV/0!</v>
          </cell>
          <cell r="L348" t="e">
            <v>#DIV/0!</v>
          </cell>
          <cell r="M348" t="e">
            <v>#DIV/0!</v>
          </cell>
          <cell r="N348" t="e">
            <v>#DIV/0!</v>
          </cell>
          <cell r="O348" t="e">
            <v>#DIV/0!</v>
          </cell>
          <cell r="P348" t="e">
            <v>#DIV/0!</v>
          </cell>
          <cell r="Q348">
            <v>0.9726027397260274</v>
          </cell>
        </row>
        <row r="349">
          <cell r="B349">
            <v>31</v>
          </cell>
          <cell r="C349" t="str">
            <v>Tokyo2</v>
          </cell>
          <cell r="D349">
            <v>0.98765432098765427</v>
          </cell>
          <cell r="E349">
            <v>0.9895397489539749</v>
          </cell>
          <cell r="F349">
            <v>0.99168399168399168</v>
          </cell>
          <cell r="G349">
            <v>0.99368421052631584</v>
          </cell>
          <cell r="H349" t="e">
            <v>#DIV/0!</v>
          </cell>
          <cell r="I349" t="e">
            <v>#DIV/0!</v>
          </cell>
          <cell r="J349" t="e">
            <v>#DIV/0!</v>
          </cell>
          <cell r="K349" t="e">
            <v>#DIV/0!</v>
          </cell>
          <cell r="L349" t="e">
            <v>#DIV/0!</v>
          </cell>
          <cell r="M349" t="e">
            <v>#DIV/0!</v>
          </cell>
          <cell r="N349" t="e">
            <v>#DIV/0!</v>
          </cell>
          <cell r="O349" t="e">
            <v>#DIV/0!</v>
          </cell>
          <cell r="P349" t="e">
            <v>#DIV/0!</v>
          </cell>
          <cell r="Q349">
            <v>0.99368421052631584</v>
          </cell>
        </row>
        <row r="350">
          <cell r="B350">
            <v>35</v>
          </cell>
          <cell r="C350" t="str">
            <v>Yokohama</v>
          </cell>
          <cell r="D350">
            <v>0.99087591240875916</v>
          </cell>
          <cell r="E350">
            <v>0.9907407407407407</v>
          </cell>
          <cell r="F350">
            <v>0.98526703499079193</v>
          </cell>
          <cell r="G350">
            <v>0.98708487084870844</v>
          </cell>
          <cell r="H350" t="e">
            <v>#DIV/0!</v>
          </cell>
          <cell r="I350" t="e">
            <v>#DIV/0!</v>
          </cell>
          <cell r="J350" t="e">
            <v>#DIV/0!</v>
          </cell>
          <cell r="K350" t="e">
            <v>#DIV/0!</v>
          </cell>
          <cell r="L350" t="e">
            <v>#DIV/0!</v>
          </cell>
          <cell r="M350" t="e">
            <v>#DIV/0!</v>
          </cell>
          <cell r="N350" t="e">
            <v>#DIV/0!</v>
          </cell>
          <cell r="O350" t="e">
            <v>#DIV/0!</v>
          </cell>
          <cell r="P350" t="e">
            <v>#DIV/0!</v>
          </cell>
          <cell r="Q350">
            <v>0.98708487084870844</v>
          </cell>
        </row>
        <row r="351">
          <cell r="B351">
            <v>50</v>
          </cell>
          <cell r="C351" t="str">
            <v>Toukai1</v>
          </cell>
          <cell r="D351">
            <v>0.98394495412844041</v>
          </cell>
          <cell r="E351">
            <v>0.98627002288329524</v>
          </cell>
          <cell r="F351">
            <v>0.98645598194130923</v>
          </cell>
          <cell r="G351">
            <v>0.99088838268792712</v>
          </cell>
          <cell r="H351" t="e">
            <v>#DIV/0!</v>
          </cell>
          <cell r="I351" t="e">
            <v>#DIV/0!</v>
          </cell>
          <cell r="J351" t="e">
            <v>#DIV/0!</v>
          </cell>
          <cell r="K351" t="e">
            <v>#DIV/0!</v>
          </cell>
          <cell r="L351" t="e">
            <v>#DIV/0!</v>
          </cell>
          <cell r="M351" t="e">
            <v>#DIV/0!</v>
          </cell>
          <cell r="N351" t="e">
            <v>#DIV/0!</v>
          </cell>
          <cell r="O351" t="e">
            <v>#DIV/0!</v>
          </cell>
          <cell r="P351" t="e">
            <v>#DIV/0!</v>
          </cell>
          <cell r="Q351">
            <v>0.99088838268792712</v>
          </cell>
        </row>
        <row r="352">
          <cell r="B352">
            <v>55</v>
          </cell>
          <cell r="C352" t="str">
            <v>Toukai2</v>
          </cell>
          <cell r="D352">
            <v>0.98852772466539196</v>
          </cell>
          <cell r="E352">
            <v>0.98848368522072938</v>
          </cell>
          <cell r="F352">
            <v>0.98656429942418422</v>
          </cell>
          <cell r="G352">
            <v>0.98666666666666669</v>
          </cell>
          <cell r="H352" t="e">
            <v>#DIV/0!</v>
          </cell>
          <cell r="I352" t="e">
            <v>#DIV/0!</v>
          </cell>
          <cell r="J352" t="e">
            <v>#DIV/0!</v>
          </cell>
          <cell r="K352" t="e">
            <v>#DIV/0!</v>
          </cell>
          <cell r="L352" t="e">
            <v>#DIV/0!</v>
          </cell>
          <cell r="M352" t="e">
            <v>#DIV/0!</v>
          </cell>
          <cell r="N352" t="e">
            <v>#DIV/0!</v>
          </cell>
          <cell r="O352" t="e">
            <v>#DIV/0!</v>
          </cell>
          <cell r="P352" t="e">
            <v>#DIV/0!</v>
          </cell>
          <cell r="Q352">
            <v>0.98666666666666669</v>
          </cell>
        </row>
        <row r="353">
          <cell r="B353">
            <v>65</v>
          </cell>
          <cell r="C353" t="str">
            <v>Kansai3</v>
          </cell>
          <cell r="D353">
            <v>0.97682119205298013</v>
          </cell>
          <cell r="E353">
            <v>0.97682119205298013</v>
          </cell>
          <cell r="F353">
            <v>0.97651006711409394</v>
          </cell>
          <cell r="G353">
            <v>0.98305084745762716</v>
          </cell>
          <cell r="H353" t="e">
            <v>#DIV/0!</v>
          </cell>
          <cell r="I353" t="e">
            <v>#DIV/0!</v>
          </cell>
          <cell r="J353" t="e">
            <v>#DIV/0!</v>
          </cell>
          <cell r="K353" t="e">
            <v>#DIV/0!</v>
          </cell>
          <cell r="L353" t="e">
            <v>#DIV/0!</v>
          </cell>
          <cell r="M353" t="e">
            <v>#DIV/0!</v>
          </cell>
          <cell r="N353" t="e">
            <v>#DIV/0!</v>
          </cell>
          <cell r="O353" t="e">
            <v>#DIV/0!</v>
          </cell>
          <cell r="P353" t="e">
            <v>#DIV/0!</v>
          </cell>
          <cell r="Q353">
            <v>0.98305084745762716</v>
          </cell>
        </row>
        <row r="354">
          <cell r="B354">
            <v>70</v>
          </cell>
          <cell r="C354" t="str">
            <v>Kansai1</v>
          </cell>
          <cell r="D354">
            <v>0.98336414048059151</v>
          </cell>
          <cell r="E354">
            <v>0.97970479704797053</v>
          </cell>
          <cell r="F354">
            <v>0.97781885397412205</v>
          </cell>
          <cell r="G354">
            <v>0.98191681735985537</v>
          </cell>
          <cell r="H354" t="e">
            <v>#DIV/0!</v>
          </cell>
          <cell r="I354" t="e">
            <v>#DIV/0!</v>
          </cell>
          <cell r="J354" t="e">
            <v>#DIV/0!</v>
          </cell>
          <cell r="K354" t="e">
            <v>#DIV/0!</v>
          </cell>
          <cell r="L354" t="e">
            <v>#DIV/0!</v>
          </cell>
          <cell r="M354" t="e">
            <v>#DIV/0!</v>
          </cell>
          <cell r="N354" t="e">
            <v>#DIV/0!</v>
          </cell>
          <cell r="O354" t="e">
            <v>#DIV/0!</v>
          </cell>
          <cell r="P354" t="e">
            <v>#DIV/0!</v>
          </cell>
          <cell r="Q354">
            <v>0.98191681735985537</v>
          </cell>
        </row>
        <row r="355">
          <cell r="B355">
            <v>71</v>
          </cell>
          <cell r="C355" t="str">
            <v>Kansai2</v>
          </cell>
          <cell r="D355">
            <v>0.98706896551724133</v>
          </cell>
          <cell r="E355">
            <v>0.98701298701298701</v>
          </cell>
          <cell r="F355">
            <v>0.98672566371681414</v>
          </cell>
          <cell r="G355">
            <v>0.98675496688741726</v>
          </cell>
          <cell r="H355" t="e">
            <v>#DIV/0!</v>
          </cell>
          <cell r="I355" t="e">
            <v>#DIV/0!</v>
          </cell>
          <cell r="J355" t="e">
            <v>#DIV/0!</v>
          </cell>
          <cell r="K355" t="e">
            <v>#DIV/0!</v>
          </cell>
          <cell r="L355" t="e">
            <v>#DIV/0!</v>
          </cell>
          <cell r="M355" t="e">
            <v>#DIV/0!</v>
          </cell>
          <cell r="N355" t="e">
            <v>#DIV/0!</v>
          </cell>
          <cell r="O355" t="e">
            <v>#DIV/0!</v>
          </cell>
          <cell r="P355" t="e">
            <v>#DIV/0!</v>
          </cell>
          <cell r="Q355">
            <v>0.98675496688741726</v>
          </cell>
        </row>
        <row r="356">
          <cell r="B356">
            <v>72</v>
          </cell>
          <cell r="C356" t="str">
            <v>Hokuriku</v>
          </cell>
          <cell r="D356">
            <v>0</v>
          </cell>
          <cell r="E356">
            <v>0.963963963963964</v>
          </cell>
          <cell r="F356">
            <v>0.9726027397260274</v>
          </cell>
          <cell r="G356">
            <v>0.96330275229357798</v>
          </cell>
          <cell r="H356" t="e">
            <v>#DIV/0!</v>
          </cell>
          <cell r="I356" t="e">
            <v>#DIV/0!</v>
          </cell>
          <cell r="J356" t="e">
            <v>#DIV/0!</v>
          </cell>
          <cell r="K356" t="e">
            <v>#DIV/0!</v>
          </cell>
          <cell r="L356" t="e">
            <v>#DIV/0!</v>
          </cell>
          <cell r="M356" t="e">
            <v>#DIV/0!</v>
          </cell>
          <cell r="N356" t="e">
            <v>#DIV/0!</v>
          </cell>
          <cell r="O356" t="e">
            <v>#DIV/0!</v>
          </cell>
          <cell r="P356" t="e">
            <v>#DIV/0!</v>
          </cell>
          <cell r="Q356">
            <v>0.96330275229357798</v>
          </cell>
        </row>
        <row r="357">
          <cell r="B357">
            <v>75</v>
          </cell>
          <cell r="C357" t="str">
            <v>Okayama</v>
          </cell>
          <cell r="D357">
            <v>0.98326359832635979</v>
          </cell>
          <cell r="E357">
            <v>0.98290598290598286</v>
          </cell>
          <cell r="F357">
            <v>0.98701298701298701</v>
          </cell>
          <cell r="G357">
            <v>0.98245614035087714</v>
          </cell>
          <cell r="H357" t="e">
            <v>#DIV/0!</v>
          </cell>
          <cell r="I357" t="e">
            <v>#DIV/0!</v>
          </cell>
          <cell r="J357" t="e">
            <v>#DIV/0!</v>
          </cell>
          <cell r="K357" t="e">
            <v>#DIV/0!</v>
          </cell>
          <cell r="L357" t="e">
            <v>#DIV/0!</v>
          </cell>
          <cell r="M357" t="e">
            <v>#DIV/0!</v>
          </cell>
          <cell r="N357" t="e">
            <v>#DIV/0!</v>
          </cell>
          <cell r="O357" t="e">
            <v>#DIV/0!</v>
          </cell>
          <cell r="P357" t="e">
            <v>#DIV/0!</v>
          </cell>
          <cell r="Q357">
            <v>0.98245614035087714</v>
          </cell>
        </row>
        <row r="358">
          <cell r="B358">
            <v>77</v>
          </cell>
          <cell r="C358" t="str">
            <v>Shikoku</v>
          </cell>
          <cell r="D358">
            <v>0.99257425742574257</v>
          </cell>
          <cell r="E358">
            <v>0.99232736572890023</v>
          </cell>
          <cell r="F358">
            <v>0.98963730569948183</v>
          </cell>
          <cell r="G358">
            <v>0.99465240641711228</v>
          </cell>
          <cell r="H358" t="e">
            <v>#DIV/0!</v>
          </cell>
          <cell r="I358" t="e">
            <v>#DIV/0!</v>
          </cell>
          <cell r="J358" t="e">
            <v>#DIV/0!</v>
          </cell>
          <cell r="K358" t="e">
            <v>#DIV/0!</v>
          </cell>
          <cell r="L358" t="e">
            <v>#DIV/0!</v>
          </cell>
          <cell r="M358" t="e">
            <v>#DIV/0!</v>
          </cell>
          <cell r="N358" t="e">
            <v>#DIV/0!</v>
          </cell>
          <cell r="O358" t="e">
            <v>#DIV/0!</v>
          </cell>
          <cell r="P358" t="e">
            <v>#DIV/0!</v>
          </cell>
          <cell r="Q358">
            <v>0.99465240641711228</v>
          </cell>
        </row>
        <row r="359">
          <cell r="B359">
            <v>80</v>
          </cell>
          <cell r="C359" t="str">
            <v>Hiroshima</v>
          </cell>
          <cell r="D359">
            <v>0.97266514806378135</v>
          </cell>
          <cell r="E359">
            <v>0.97499999999999998</v>
          </cell>
          <cell r="F359">
            <v>0.97963800904977372</v>
          </cell>
          <cell r="G359">
            <v>0.98177676537585423</v>
          </cell>
          <cell r="H359" t="e">
            <v>#DIV/0!</v>
          </cell>
          <cell r="I359" t="e">
            <v>#DIV/0!</v>
          </cell>
          <cell r="J359" t="e">
            <v>#DIV/0!</v>
          </cell>
          <cell r="K359" t="e">
            <v>#DIV/0!</v>
          </cell>
          <cell r="L359" t="e">
            <v>#DIV/0!</v>
          </cell>
          <cell r="M359" t="e">
            <v>#DIV/0!</v>
          </cell>
          <cell r="N359" t="e">
            <v>#DIV/0!</v>
          </cell>
          <cell r="O359" t="e">
            <v>#DIV/0!</v>
          </cell>
          <cell r="P359" t="e">
            <v>#DIV/0!</v>
          </cell>
          <cell r="Q359">
            <v>0.98177676537585423</v>
          </cell>
        </row>
        <row r="360">
          <cell r="B360">
            <v>90</v>
          </cell>
          <cell r="C360" t="str">
            <v>Kyusyu1</v>
          </cell>
          <cell r="D360">
            <v>0.99713876967095849</v>
          </cell>
          <cell r="E360">
            <v>0.99714285714285711</v>
          </cell>
          <cell r="F360">
            <v>0.99577464788732395</v>
          </cell>
          <cell r="G360">
            <v>0.99432624113475176</v>
          </cell>
          <cell r="H360" t="e">
            <v>#DIV/0!</v>
          </cell>
          <cell r="I360" t="e">
            <v>#DIV/0!</v>
          </cell>
          <cell r="J360" t="e">
            <v>#DIV/0!</v>
          </cell>
          <cell r="K360" t="e">
            <v>#DIV/0!</v>
          </cell>
          <cell r="L360" t="e">
            <v>#DIV/0!</v>
          </cell>
          <cell r="M360" t="e">
            <v>#DIV/0!</v>
          </cell>
          <cell r="N360" t="e">
            <v>#DIV/0!</v>
          </cell>
          <cell r="O360" t="e">
            <v>#DIV/0!</v>
          </cell>
          <cell r="P360" t="e">
            <v>#DIV/0!</v>
          </cell>
          <cell r="Q360">
            <v>0.99432624113475176</v>
          </cell>
        </row>
        <row r="361">
          <cell r="B361">
            <v>91</v>
          </cell>
          <cell r="C361" t="str">
            <v>Kyusyu2</v>
          </cell>
          <cell r="D361">
            <v>0.99082568807339455</v>
          </cell>
          <cell r="E361">
            <v>0.9882352941176471</v>
          </cell>
          <cell r="F361">
            <v>0.99058823529411766</v>
          </cell>
          <cell r="G361">
            <v>0.98837209302325579</v>
          </cell>
          <cell r="H361" t="e">
            <v>#DIV/0!</v>
          </cell>
          <cell r="I361" t="e">
            <v>#DIV/0!</v>
          </cell>
          <cell r="J361" t="e">
            <v>#DIV/0!</v>
          </cell>
          <cell r="K361" t="e">
            <v>#DIV/0!</v>
          </cell>
          <cell r="L361" t="e">
            <v>#DIV/0!</v>
          </cell>
          <cell r="M361" t="e">
            <v>#DIV/0!</v>
          </cell>
          <cell r="N361" t="e">
            <v>#DIV/0!</v>
          </cell>
          <cell r="O361" t="e">
            <v>#DIV/0!</v>
          </cell>
          <cell r="P361" t="e">
            <v>#DIV/0!</v>
          </cell>
          <cell r="Q361">
            <v>0.98837209302325579</v>
          </cell>
        </row>
        <row r="362">
          <cell r="B362">
            <v>0</v>
          </cell>
          <cell r="C362" t="str">
            <v>Total</v>
          </cell>
          <cell r="D362">
            <v>0.93510066274853065</v>
          </cell>
          <cell r="E362">
            <v>0.98476454293628812</v>
          </cell>
          <cell r="F362">
            <v>0.98523100227215354</v>
          </cell>
          <cell r="G362">
            <v>0.98559878726629613</v>
          </cell>
          <cell r="H362" t="e">
            <v>#DIV/0!</v>
          </cell>
          <cell r="I362" t="e">
            <v>#DIV/0!</v>
          </cell>
          <cell r="J362" t="e">
            <v>#DIV/0!</v>
          </cell>
          <cell r="K362" t="e">
            <v>#DIV/0!</v>
          </cell>
          <cell r="L362" t="e">
            <v>#DIV/0!</v>
          </cell>
          <cell r="M362" t="e">
            <v>#DIV/0!</v>
          </cell>
          <cell r="N362" t="e">
            <v>#DIV/0!</v>
          </cell>
          <cell r="O362" t="e">
            <v>#DIV/0!</v>
          </cell>
          <cell r="P362" t="e">
            <v>#DIV/0!</v>
          </cell>
          <cell r="Q362">
            <v>0.98559878726629613</v>
          </cell>
        </row>
        <row r="403">
          <cell r="B403">
            <v>10</v>
          </cell>
          <cell r="C403" t="str">
            <v>Hokkaido</v>
          </cell>
          <cell r="D403">
            <v>298</v>
          </cell>
          <cell r="E403">
            <v>294</v>
          </cell>
          <cell r="F403">
            <v>289</v>
          </cell>
          <cell r="G403">
            <v>282</v>
          </cell>
          <cell r="H403">
            <v>279</v>
          </cell>
          <cell r="I403">
            <v>279</v>
          </cell>
          <cell r="J403">
            <v>279</v>
          </cell>
          <cell r="Q403">
            <v>282</v>
          </cell>
          <cell r="R403">
            <v>0</v>
          </cell>
        </row>
        <row r="404">
          <cell r="B404">
            <v>20</v>
          </cell>
          <cell r="C404" t="str">
            <v>Minamitohoku</v>
          </cell>
          <cell r="D404">
            <v>132</v>
          </cell>
          <cell r="E404">
            <v>131</v>
          </cell>
          <cell r="F404">
            <v>132</v>
          </cell>
          <cell r="G404">
            <v>132</v>
          </cell>
          <cell r="H404">
            <v>128</v>
          </cell>
          <cell r="I404">
            <v>129</v>
          </cell>
          <cell r="J404">
            <v>129</v>
          </cell>
          <cell r="Q404">
            <v>132</v>
          </cell>
          <cell r="R404">
            <v>0</v>
          </cell>
        </row>
        <row r="405">
          <cell r="B405">
            <v>22</v>
          </cell>
          <cell r="C405" t="str">
            <v>Kitatohoku</v>
          </cell>
          <cell r="D405">
            <v>80</v>
          </cell>
          <cell r="E405">
            <v>79</v>
          </cell>
          <cell r="F405">
            <v>79</v>
          </cell>
          <cell r="G405">
            <v>78</v>
          </cell>
          <cell r="H405">
            <v>82</v>
          </cell>
          <cell r="I405">
            <v>81</v>
          </cell>
          <cell r="J405">
            <v>81</v>
          </cell>
          <cell r="Q405">
            <v>78</v>
          </cell>
          <cell r="R405">
            <v>0</v>
          </cell>
        </row>
        <row r="406">
          <cell r="B406">
            <v>25</v>
          </cell>
          <cell r="C406" t="str">
            <v>Kitakanto</v>
          </cell>
          <cell r="D406">
            <v>150</v>
          </cell>
          <cell r="E406">
            <v>148</v>
          </cell>
          <cell r="F406">
            <v>147</v>
          </cell>
          <cell r="G406">
            <v>146</v>
          </cell>
          <cell r="H406">
            <v>143</v>
          </cell>
          <cell r="I406">
            <v>145</v>
          </cell>
          <cell r="J406">
            <v>145</v>
          </cell>
          <cell r="Q406">
            <v>146</v>
          </cell>
          <cell r="R406">
            <v>0</v>
          </cell>
        </row>
        <row r="407">
          <cell r="B407">
            <v>26</v>
          </cell>
          <cell r="C407" t="str">
            <v>Shinetsu</v>
          </cell>
          <cell r="D407">
            <v>130</v>
          </cell>
          <cell r="E407">
            <v>135</v>
          </cell>
          <cell r="F407">
            <v>133</v>
          </cell>
          <cell r="G407">
            <v>133</v>
          </cell>
          <cell r="H407">
            <v>137</v>
          </cell>
          <cell r="I407">
            <v>139</v>
          </cell>
          <cell r="J407">
            <v>140</v>
          </cell>
          <cell r="Q407">
            <v>133</v>
          </cell>
          <cell r="R407">
            <v>0</v>
          </cell>
        </row>
        <row r="408">
          <cell r="B408">
            <v>30</v>
          </cell>
          <cell r="C408" t="str">
            <v>Tokyo1</v>
          </cell>
          <cell r="D408">
            <v>309</v>
          </cell>
          <cell r="E408">
            <v>313</v>
          </cell>
          <cell r="F408">
            <v>313</v>
          </cell>
          <cell r="G408">
            <v>317</v>
          </cell>
          <cell r="H408">
            <v>314</v>
          </cell>
          <cell r="I408">
            <v>308</v>
          </cell>
          <cell r="J408">
            <v>306</v>
          </cell>
          <cell r="Q408">
            <v>317</v>
          </cell>
          <cell r="R408">
            <v>0</v>
          </cell>
        </row>
        <row r="409">
          <cell r="B409">
            <v>31</v>
          </cell>
          <cell r="C409" t="str">
            <v>Tokyo2</v>
          </cell>
          <cell r="D409">
            <v>278</v>
          </cell>
          <cell r="E409">
            <v>278</v>
          </cell>
          <cell r="F409">
            <v>283</v>
          </cell>
          <cell r="G409">
            <v>280</v>
          </cell>
          <cell r="H409">
            <v>285</v>
          </cell>
          <cell r="I409">
            <v>284</v>
          </cell>
          <cell r="J409">
            <v>282</v>
          </cell>
          <cell r="Q409">
            <v>280</v>
          </cell>
          <cell r="R409">
            <v>0</v>
          </cell>
        </row>
        <row r="410">
          <cell r="B410">
            <v>35</v>
          </cell>
          <cell r="C410" t="str">
            <v>Yokohama</v>
          </cell>
          <cell r="D410">
            <v>285</v>
          </cell>
          <cell r="E410">
            <v>284</v>
          </cell>
          <cell r="F410">
            <v>281</v>
          </cell>
          <cell r="G410">
            <v>276</v>
          </cell>
          <cell r="H410">
            <v>268</v>
          </cell>
          <cell r="I410">
            <v>274</v>
          </cell>
          <cell r="J410">
            <v>270</v>
          </cell>
          <cell r="Q410">
            <v>276</v>
          </cell>
          <cell r="R410">
            <v>0</v>
          </cell>
        </row>
        <row r="411">
          <cell r="B411">
            <v>50</v>
          </cell>
          <cell r="C411" t="str">
            <v>Toukai1</v>
          </cell>
          <cell r="D411">
            <v>181</v>
          </cell>
          <cell r="E411">
            <v>185</v>
          </cell>
          <cell r="F411">
            <v>190</v>
          </cell>
          <cell r="G411">
            <v>188</v>
          </cell>
          <cell r="H411">
            <v>192</v>
          </cell>
          <cell r="I411">
            <v>194</v>
          </cell>
          <cell r="J411">
            <v>197</v>
          </cell>
          <cell r="Q411">
            <v>188</v>
          </cell>
          <cell r="R411">
            <v>0</v>
          </cell>
        </row>
        <row r="412">
          <cell r="B412">
            <v>55</v>
          </cell>
          <cell r="C412" t="str">
            <v>Toukai2</v>
          </cell>
          <cell r="D412">
            <v>239</v>
          </cell>
          <cell r="E412">
            <v>242</v>
          </cell>
          <cell r="F412">
            <v>242</v>
          </cell>
          <cell r="G412">
            <v>242</v>
          </cell>
          <cell r="H412">
            <v>240</v>
          </cell>
          <cell r="I412">
            <v>247</v>
          </cell>
          <cell r="J412">
            <v>245</v>
          </cell>
          <cell r="Q412">
            <v>242</v>
          </cell>
          <cell r="R412">
            <v>0</v>
          </cell>
        </row>
        <row r="413">
          <cell r="B413">
            <v>65</v>
          </cell>
          <cell r="C413" t="str">
            <v>Kansai3</v>
          </cell>
          <cell r="D413">
            <v>109</v>
          </cell>
          <cell r="E413">
            <v>112</v>
          </cell>
          <cell r="F413">
            <v>113</v>
          </cell>
          <cell r="G413">
            <v>114</v>
          </cell>
          <cell r="H413">
            <v>114</v>
          </cell>
          <cell r="I413">
            <v>112</v>
          </cell>
          <cell r="J413">
            <v>110</v>
          </cell>
          <cell r="Q413">
            <v>114</v>
          </cell>
          <cell r="R413">
            <v>0</v>
          </cell>
        </row>
        <row r="414">
          <cell r="B414">
            <v>70</v>
          </cell>
          <cell r="C414" t="str">
            <v>Kansai1</v>
          </cell>
          <cell r="D414">
            <v>269</v>
          </cell>
          <cell r="E414">
            <v>267</v>
          </cell>
          <cell r="F414">
            <v>270</v>
          </cell>
          <cell r="G414">
            <v>266</v>
          </cell>
          <cell r="H414">
            <v>268</v>
          </cell>
          <cell r="I414">
            <v>269</v>
          </cell>
          <cell r="J414">
            <v>263</v>
          </cell>
          <cell r="Q414">
            <v>266</v>
          </cell>
          <cell r="R414">
            <v>0</v>
          </cell>
        </row>
        <row r="415">
          <cell r="B415">
            <v>71</v>
          </cell>
          <cell r="C415" t="str">
            <v>Kansai2</v>
          </cell>
          <cell r="D415">
            <v>260</v>
          </cell>
          <cell r="E415">
            <v>257</v>
          </cell>
          <cell r="F415">
            <v>259</v>
          </cell>
          <cell r="G415">
            <v>263</v>
          </cell>
          <cell r="H415">
            <v>258</v>
          </cell>
          <cell r="I415">
            <v>256</v>
          </cell>
          <cell r="J415">
            <v>256</v>
          </cell>
          <cell r="Q415">
            <v>263</v>
          </cell>
          <cell r="R415">
            <v>0</v>
          </cell>
        </row>
        <row r="416">
          <cell r="B416">
            <v>72</v>
          </cell>
          <cell r="C416" t="str">
            <v>Hokuriku</v>
          </cell>
          <cell r="D416">
            <v>68</v>
          </cell>
          <cell r="E416">
            <v>69</v>
          </cell>
          <cell r="F416">
            <v>69</v>
          </cell>
          <cell r="G416">
            <v>68</v>
          </cell>
          <cell r="H416">
            <v>68</v>
          </cell>
          <cell r="I416">
            <v>69</v>
          </cell>
          <cell r="J416">
            <v>67</v>
          </cell>
          <cell r="Q416">
            <v>68</v>
          </cell>
          <cell r="R416">
            <v>0</v>
          </cell>
        </row>
        <row r="417">
          <cell r="B417">
            <v>75</v>
          </cell>
          <cell r="C417" t="str">
            <v>Okayama</v>
          </cell>
          <cell r="D417">
            <v>99</v>
          </cell>
          <cell r="E417">
            <v>96</v>
          </cell>
          <cell r="F417">
            <v>95</v>
          </cell>
          <cell r="G417">
            <v>96</v>
          </cell>
          <cell r="H417">
            <v>97</v>
          </cell>
          <cell r="I417">
            <v>99</v>
          </cell>
          <cell r="J417">
            <v>98</v>
          </cell>
          <cell r="Q417">
            <v>96</v>
          </cell>
          <cell r="R417">
            <v>0</v>
          </cell>
        </row>
        <row r="418">
          <cell r="B418">
            <v>77</v>
          </cell>
          <cell r="C418" t="str">
            <v>Shikoku</v>
          </cell>
          <cell r="D418">
            <v>121</v>
          </cell>
          <cell r="E418">
            <v>122</v>
          </cell>
          <cell r="F418">
            <v>124</v>
          </cell>
          <cell r="G418">
            <v>120</v>
          </cell>
          <cell r="H418">
            <v>120</v>
          </cell>
          <cell r="I418">
            <v>123</v>
          </cell>
          <cell r="J418">
            <v>127</v>
          </cell>
          <cell r="Q418">
            <v>120</v>
          </cell>
          <cell r="R418">
            <v>0</v>
          </cell>
        </row>
        <row r="419">
          <cell r="B419">
            <v>80</v>
          </cell>
          <cell r="C419" t="str">
            <v>Hiroshima</v>
          </cell>
          <cell r="D419">
            <v>200</v>
          </cell>
          <cell r="E419">
            <v>199</v>
          </cell>
          <cell r="F419">
            <v>195</v>
          </cell>
          <cell r="G419">
            <v>200</v>
          </cell>
          <cell r="H419">
            <v>202</v>
          </cell>
          <cell r="I419">
            <v>201</v>
          </cell>
          <cell r="J419">
            <v>192</v>
          </cell>
          <cell r="Q419">
            <v>200</v>
          </cell>
          <cell r="R419">
            <v>0</v>
          </cell>
        </row>
        <row r="420">
          <cell r="B420">
            <v>90</v>
          </cell>
          <cell r="C420" t="str">
            <v>Kyusyu1</v>
          </cell>
          <cell r="D420">
            <v>201</v>
          </cell>
          <cell r="E420">
            <v>198</v>
          </cell>
          <cell r="F420">
            <v>199</v>
          </cell>
          <cell r="G420">
            <v>196</v>
          </cell>
          <cell r="H420">
            <v>201</v>
          </cell>
          <cell r="I420">
            <v>208</v>
          </cell>
          <cell r="J420">
            <v>208</v>
          </cell>
          <cell r="Q420">
            <v>196</v>
          </cell>
          <cell r="R420">
            <v>0</v>
          </cell>
        </row>
        <row r="421">
          <cell r="B421">
            <v>91</v>
          </cell>
          <cell r="C421" t="str">
            <v>Kyusyu2</v>
          </cell>
          <cell r="D421">
            <v>187</v>
          </cell>
          <cell r="E421">
            <v>177</v>
          </cell>
          <cell r="F421">
            <v>173</v>
          </cell>
          <cell r="G421">
            <v>173</v>
          </cell>
          <cell r="H421">
            <v>175</v>
          </cell>
          <cell r="I421">
            <v>172</v>
          </cell>
          <cell r="J421">
            <v>170</v>
          </cell>
          <cell r="Q421">
            <v>173</v>
          </cell>
          <cell r="R421">
            <v>0</v>
          </cell>
        </row>
        <row r="422">
          <cell r="B422">
            <v>1</v>
          </cell>
          <cell r="C422" t="str">
            <v>Others</v>
          </cell>
          <cell r="D422">
            <v>16</v>
          </cell>
          <cell r="E422">
            <v>16</v>
          </cell>
          <cell r="F422">
            <v>17</v>
          </cell>
          <cell r="G422">
            <v>17</v>
          </cell>
          <cell r="H422">
            <v>17</v>
          </cell>
          <cell r="I422">
            <v>18</v>
          </cell>
          <cell r="J422">
            <v>19</v>
          </cell>
          <cell r="Q422">
            <v>17</v>
          </cell>
          <cell r="R422">
            <v>0</v>
          </cell>
        </row>
        <row r="423">
          <cell r="B423">
            <v>0</v>
          </cell>
          <cell r="C423" t="str">
            <v>Total</v>
          </cell>
          <cell r="D423">
            <v>3612</v>
          </cell>
          <cell r="E423">
            <v>3602</v>
          </cell>
          <cell r="F423">
            <v>3603</v>
          </cell>
          <cell r="G423">
            <v>3587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3587</v>
          </cell>
          <cell r="R423">
            <v>0</v>
          </cell>
        </row>
        <row r="424">
          <cell r="B424">
            <v>10</v>
          </cell>
          <cell r="C424" t="str">
            <v>Hokkaido</v>
          </cell>
          <cell r="D424">
            <v>0.64502164502164505</v>
          </cell>
          <cell r="E424">
            <v>0.64332603938730848</v>
          </cell>
          <cell r="F424">
            <v>0.63796909492273735</v>
          </cell>
          <cell r="G424">
            <v>0.62806236080178168</v>
          </cell>
          <cell r="H424" t="e">
            <v>#DIV/0!</v>
          </cell>
          <cell r="I424" t="e">
            <v>#DIV/0!</v>
          </cell>
          <cell r="J424" t="e">
            <v>#DIV/0!</v>
          </cell>
          <cell r="K424" t="e">
            <v>#DIV/0!</v>
          </cell>
          <cell r="L424" t="e">
            <v>#DIV/0!</v>
          </cell>
          <cell r="M424" t="e">
            <v>#DIV/0!</v>
          </cell>
          <cell r="N424" t="e">
            <v>#DIV/0!</v>
          </cell>
          <cell r="O424" t="e">
            <v>#DIV/0!</v>
          </cell>
          <cell r="P424" t="e">
            <v>#DIV/0!</v>
          </cell>
          <cell r="Q424">
            <v>0.62806236080178168</v>
          </cell>
          <cell r="R424" t="e">
            <v>#DIV/0!</v>
          </cell>
        </row>
        <row r="425">
          <cell r="B425">
            <v>20</v>
          </cell>
          <cell r="C425" t="str">
            <v>Minamitohoku</v>
          </cell>
          <cell r="D425">
            <v>0.54098360655737709</v>
          </cell>
          <cell r="E425">
            <v>0.53909465020576131</v>
          </cell>
          <cell r="F425">
            <v>0.54545454545454541</v>
          </cell>
          <cell r="G425">
            <v>0.53658536585365857</v>
          </cell>
          <cell r="H425" t="e">
            <v>#DIV/0!</v>
          </cell>
          <cell r="I425" t="e">
            <v>#DIV/0!</v>
          </cell>
          <cell r="J425" t="e">
            <v>#DIV/0!</v>
          </cell>
          <cell r="K425" t="e">
            <v>#DIV/0!</v>
          </cell>
          <cell r="L425" t="e">
            <v>#DIV/0!</v>
          </cell>
          <cell r="M425" t="e">
            <v>#DIV/0!</v>
          </cell>
          <cell r="N425" t="e">
            <v>#DIV/0!</v>
          </cell>
          <cell r="O425" t="e">
            <v>#DIV/0!</v>
          </cell>
          <cell r="P425" t="e">
            <v>#DIV/0!</v>
          </cell>
          <cell r="Q425">
            <v>0.53658536585365857</v>
          </cell>
          <cell r="R425" t="e">
            <v>#DIV/0!</v>
          </cell>
        </row>
        <row r="426">
          <cell r="B426">
            <v>22</v>
          </cell>
          <cell r="C426" t="str">
            <v>Kitatohoku</v>
          </cell>
          <cell r="D426">
            <v>0.41666666666666669</v>
          </cell>
          <cell r="E426">
            <v>0.40932642487046633</v>
          </cell>
          <cell r="F426">
            <v>0.40721649484536082</v>
          </cell>
          <cell r="G426">
            <v>0.39795918367346939</v>
          </cell>
          <cell r="H426" t="e">
            <v>#DIV/0!</v>
          </cell>
          <cell r="I426" t="e">
            <v>#DIV/0!</v>
          </cell>
          <cell r="J426" t="e">
            <v>#DIV/0!</v>
          </cell>
          <cell r="K426" t="e">
            <v>#DIV/0!</v>
          </cell>
          <cell r="L426" t="e">
            <v>#DIV/0!</v>
          </cell>
          <cell r="M426" t="e">
            <v>#DIV/0!</v>
          </cell>
          <cell r="N426" t="e">
            <v>#DIV/0!</v>
          </cell>
          <cell r="O426" t="e">
            <v>#DIV/0!</v>
          </cell>
          <cell r="P426" t="e">
            <v>#DIV/0!</v>
          </cell>
          <cell r="Q426">
            <v>0.39795918367346939</v>
          </cell>
          <cell r="R426" t="e">
            <v>#DIV/0!</v>
          </cell>
        </row>
        <row r="427">
          <cell r="B427">
            <v>25</v>
          </cell>
          <cell r="C427" t="str">
            <v>Kitakanto</v>
          </cell>
          <cell r="D427">
            <v>0.44776119402985076</v>
          </cell>
          <cell r="E427">
            <v>0.44578313253012047</v>
          </cell>
          <cell r="F427">
            <v>0.44410876132930516</v>
          </cell>
          <cell r="G427">
            <v>0.44242424242424244</v>
          </cell>
          <cell r="H427" t="e">
            <v>#DIV/0!</v>
          </cell>
          <cell r="I427" t="e">
            <v>#DIV/0!</v>
          </cell>
          <cell r="J427" t="e">
            <v>#DIV/0!</v>
          </cell>
          <cell r="K427" t="e">
            <v>#DIV/0!</v>
          </cell>
          <cell r="L427" t="e">
            <v>#DIV/0!</v>
          </cell>
          <cell r="M427" t="e">
            <v>#DIV/0!</v>
          </cell>
          <cell r="N427" t="e">
            <v>#DIV/0!</v>
          </cell>
          <cell r="O427" t="e">
            <v>#DIV/0!</v>
          </cell>
          <cell r="P427" t="e">
            <v>#DIV/0!</v>
          </cell>
          <cell r="Q427">
            <v>0.44242424242424244</v>
          </cell>
          <cell r="R427" t="e">
            <v>#DIV/0!</v>
          </cell>
        </row>
        <row r="428">
          <cell r="B428">
            <v>26</v>
          </cell>
          <cell r="C428" t="str">
            <v>Shinetsu</v>
          </cell>
          <cell r="D428">
            <v>0.56521739130434778</v>
          </cell>
          <cell r="E428">
            <v>0.569620253164557</v>
          </cell>
          <cell r="F428">
            <v>0.55882352941176472</v>
          </cell>
          <cell r="G428">
            <v>0.55882352941176472</v>
          </cell>
          <cell r="H428" t="e">
            <v>#DIV/0!</v>
          </cell>
          <cell r="I428" t="e">
            <v>#DIV/0!</v>
          </cell>
          <cell r="J428" t="e">
            <v>#DIV/0!</v>
          </cell>
          <cell r="K428" t="e">
            <v>#DIV/0!</v>
          </cell>
          <cell r="L428" t="e">
            <v>#DIV/0!</v>
          </cell>
          <cell r="M428" t="e">
            <v>#DIV/0!</v>
          </cell>
          <cell r="N428" t="e">
            <v>#DIV/0!</v>
          </cell>
          <cell r="O428" t="e">
            <v>#DIV/0!</v>
          </cell>
          <cell r="P428" t="e">
            <v>#DIV/0!</v>
          </cell>
          <cell r="Q428">
            <v>0.55882352941176472</v>
          </cell>
          <cell r="R428" t="e">
            <v>#DIV/0!</v>
          </cell>
        </row>
        <row r="429">
          <cell r="B429">
            <v>30</v>
          </cell>
          <cell r="C429" t="str">
            <v>Tokyo1</v>
          </cell>
          <cell r="D429">
            <v>0.38385093167701861</v>
          </cell>
          <cell r="E429">
            <v>0.38737623762376239</v>
          </cell>
          <cell r="F429">
            <v>0.38641975308641974</v>
          </cell>
          <cell r="G429">
            <v>0.39087546239210852</v>
          </cell>
          <cell r="H429" t="e">
            <v>#DIV/0!</v>
          </cell>
          <cell r="I429" t="e">
            <v>#DIV/0!</v>
          </cell>
          <cell r="J429" t="e">
            <v>#DIV/0!</v>
          </cell>
          <cell r="K429" t="e">
            <v>#DIV/0!</v>
          </cell>
          <cell r="L429" t="e">
            <v>#DIV/0!</v>
          </cell>
          <cell r="M429" t="e">
            <v>#DIV/0!</v>
          </cell>
          <cell r="N429" t="e">
            <v>#DIV/0!</v>
          </cell>
          <cell r="O429" t="e">
            <v>#DIV/0!</v>
          </cell>
          <cell r="P429" t="e">
            <v>#DIV/0!</v>
          </cell>
          <cell r="Q429">
            <v>0.39087546239210852</v>
          </cell>
          <cell r="R429" t="e">
            <v>#DIV/0!</v>
          </cell>
        </row>
        <row r="430">
          <cell r="B430">
            <v>31</v>
          </cell>
          <cell r="C430" t="str">
            <v>Tokyo2</v>
          </cell>
          <cell r="D430">
            <v>0.56275303643724695</v>
          </cell>
          <cell r="E430">
            <v>0.55823293172690758</v>
          </cell>
          <cell r="F430">
            <v>0.56599999999999995</v>
          </cell>
          <cell r="G430">
            <v>0.56000000000000005</v>
          </cell>
          <cell r="H430" t="e">
            <v>#DIV/0!</v>
          </cell>
          <cell r="I430" t="e">
            <v>#DIV/0!</v>
          </cell>
          <cell r="J430" t="e">
            <v>#DIV/0!</v>
          </cell>
          <cell r="K430" t="e">
            <v>#DIV/0!</v>
          </cell>
          <cell r="L430" t="e">
            <v>#DIV/0!</v>
          </cell>
          <cell r="M430" t="e">
            <v>#DIV/0!</v>
          </cell>
          <cell r="N430" t="e">
            <v>#DIV/0!</v>
          </cell>
          <cell r="O430" t="e">
            <v>#DIV/0!</v>
          </cell>
          <cell r="P430" t="e">
            <v>#DIV/0!</v>
          </cell>
          <cell r="Q430">
            <v>0.56000000000000005</v>
          </cell>
          <cell r="R430" t="e">
            <v>#DIV/0!</v>
          </cell>
        </row>
        <row r="431">
          <cell r="B431">
            <v>35</v>
          </cell>
          <cell r="C431" t="str">
            <v>Yokohama</v>
          </cell>
          <cell r="D431">
            <v>0.51351351351351349</v>
          </cell>
          <cell r="E431">
            <v>0.5126353790613718</v>
          </cell>
          <cell r="F431">
            <v>0.50722021660649819</v>
          </cell>
          <cell r="G431">
            <v>0.50090744101633389</v>
          </cell>
          <cell r="H431" t="e">
            <v>#DIV/0!</v>
          </cell>
          <cell r="I431" t="e">
            <v>#DIV/0!</v>
          </cell>
          <cell r="J431" t="e">
            <v>#DIV/0!</v>
          </cell>
          <cell r="K431" t="e">
            <v>#DIV/0!</v>
          </cell>
          <cell r="L431" t="e">
            <v>#DIV/0!</v>
          </cell>
          <cell r="M431" t="e">
            <v>#DIV/0!</v>
          </cell>
          <cell r="N431" t="e">
            <v>#DIV/0!</v>
          </cell>
          <cell r="O431" t="e">
            <v>#DIV/0!</v>
          </cell>
          <cell r="P431" t="e">
            <v>#DIV/0!</v>
          </cell>
          <cell r="Q431">
            <v>0.50090744101633389</v>
          </cell>
          <cell r="R431" t="e">
            <v>#DIV/0!</v>
          </cell>
        </row>
        <row r="432">
          <cell r="B432">
            <v>50</v>
          </cell>
          <cell r="C432" t="str">
            <v>Toukai1</v>
          </cell>
          <cell r="D432">
            <v>0.39867841409691629</v>
          </cell>
          <cell r="E432">
            <v>0.4057017543859649</v>
          </cell>
          <cell r="F432">
            <v>0.41666666666666669</v>
          </cell>
          <cell r="G432">
            <v>0.41409691629955947</v>
          </cell>
          <cell r="H432" t="e">
            <v>#DIV/0!</v>
          </cell>
          <cell r="I432" t="e">
            <v>#DIV/0!</v>
          </cell>
          <cell r="J432" t="e">
            <v>#DIV/0!</v>
          </cell>
          <cell r="K432" t="e">
            <v>#DIV/0!</v>
          </cell>
          <cell r="L432" t="e">
            <v>#DIV/0!</v>
          </cell>
          <cell r="M432" t="e">
            <v>#DIV/0!</v>
          </cell>
          <cell r="N432" t="e">
            <v>#DIV/0!</v>
          </cell>
          <cell r="O432" t="e">
            <v>#DIV/0!</v>
          </cell>
          <cell r="P432" t="e">
            <v>#DIV/0!</v>
          </cell>
          <cell r="Q432">
            <v>0.41409691629955947</v>
          </cell>
          <cell r="R432" t="e">
            <v>#DIV/0!</v>
          </cell>
        </row>
        <row r="433">
          <cell r="B433">
            <v>55</v>
          </cell>
          <cell r="C433" t="str">
            <v>Toukai2</v>
          </cell>
          <cell r="D433">
            <v>0.45697896749521988</v>
          </cell>
          <cell r="E433">
            <v>0.4653846153846154</v>
          </cell>
          <cell r="F433">
            <v>0.46990291262135925</v>
          </cell>
          <cell r="G433">
            <v>0.47173489278752434</v>
          </cell>
          <cell r="H433" t="e">
            <v>#DIV/0!</v>
          </cell>
          <cell r="I433" t="e">
            <v>#DIV/0!</v>
          </cell>
          <cell r="J433" t="e">
            <v>#DIV/0!</v>
          </cell>
          <cell r="K433" t="e">
            <v>#DIV/0!</v>
          </cell>
          <cell r="L433" t="e">
            <v>#DIV/0!</v>
          </cell>
          <cell r="M433" t="e">
            <v>#DIV/0!</v>
          </cell>
          <cell r="N433" t="e">
            <v>#DIV/0!</v>
          </cell>
          <cell r="O433" t="e">
            <v>#DIV/0!</v>
          </cell>
          <cell r="P433" t="e">
            <v>#DIV/0!</v>
          </cell>
          <cell r="Q433">
            <v>0.47173489278752434</v>
          </cell>
          <cell r="R433" t="e">
            <v>#DIV/0!</v>
          </cell>
        </row>
        <row r="434">
          <cell r="B434">
            <v>65</v>
          </cell>
          <cell r="C434" t="str">
            <v>Kansai3</v>
          </cell>
          <cell r="D434">
            <v>0.37716262975778547</v>
          </cell>
          <cell r="E434">
            <v>0.38754325259515571</v>
          </cell>
          <cell r="F434">
            <v>0.38831615120274915</v>
          </cell>
          <cell r="G434">
            <v>0.3904109589041096</v>
          </cell>
          <cell r="H434" t="e">
            <v>#DIV/0!</v>
          </cell>
          <cell r="I434" t="e">
            <v>#DIV/0!</v>
          </cell>
          <cell r="J434" t="e">
            <v>#DIV/0!</v>
          </cell>
          <cell r="K434" t="e">
            <v>#DIV/0!</v>
          </cell>
          <cell r="L434" t="e">
            <v>#DIV/0!</v>
          </cell>
          <cell r="M434" t="e">
            <v>#DIV/0!</v>
          </cell>
          <cell r="N434" t="e">
            <v>#DIV/0!</v>
          </cell>
          <cell r="O434" t="e">
            <v>#DIV/0!</v>
          </cell>
          <cell r="P434" t="e">
            <v>#DIV/0!</v>
          </cell>
          <cell r="Q434">
            <v>0.3904109589041096</v>
          </cell>
          <cell r="R434" t="e">
            <v>#DIV/0!</v>
          </cell>
        </row>
        <row r="435">
          <cell r="B435">
            <v>70</v>
          </cell>
          <cell r="C435" t="str">
            <v>Kansai1</v>
          </cell>
          <cell r="D435">
            <v>0.49448529411764708</v>
          </cell>
          <cell r="E435">
            <v>0.4972067039106145</v>
          </cell>
          <cell r="F435">
            <v>0.49360146252285192</v>
          </cell>
          <cell r="G435">
            <v>0.48188405797101447</v>
          </cell>
          <cell r="H435" t="e">
            <v>#DIV/0!</v>
          </cell>
          <cell r="I435" t="e">
            <v>#DIV/0!</v>
          </cell>
          <cell r="J435" t="e">
            <v>#DIV/0!</v>
          </cell>
          <cell r="K435" t="e">
            <v>#DIV/0!</v>
          </cell>
          <cell r="L435" t="e">
            <v>#DIV/0!</v>
          </cell>
          <cell r="M435" t="e">
            <v>#DIV/0!</v>
          </cell>
          <cell r="N435" t="e">
            <v>#DIV/0!</v>
          </cell>
          <cell r="O435" t="e">
            <v>#DIV/0!</v>
          </cell>
          <cell r="P435" t="e">
            <v>#DIV/0!</v>
          </cell>
          <cell r="Q435">
            <v>0.48188405797101447</v>
          </cell>
          <cell r="R435" t="e">
            <v>#DIV/0!</v>
          </cell>
        </row>
        <row r="436">
          <cell r="B436">
            <v>71</v>
          </cell>
          <cell r="C436" t="str">
            <v>Kansai2</v>
          </cell>
          <cell r="D436">
            <v>0.57777777777777772</v>
          </cell>
          <cell r="E436">
            <v>0.5736607142857143</v>
          </cell>
          <cell r="F436">
            <v>0.57427937915742788</v>
          </cell>
          <cell r="G436">
            <v>0.58057395143487855</v>
          </cell>
          <cell r="H436" t="e">
            <v>#DIV/0!</v>
          </cell>
          <cell r="I436" t="e">
            <v>#DIV/0!</v>
          </cell>
          <cell r="J436" t="e">
            <v>#DIV/0!</v>
          </cell>
          <cell r="K436" t="e">
            <v>#DIV/0!</v>
          </cell>
          <cell r="L436" t="e">
            <v>#DIV/0!</v>
          </cell>
          <cell r="M436" t="e">
            <v>#DIV/0!</v>
          </cell>
          <cell r="N436" t="e">
            <v>#DIV/0!</v>
          </cell>
          <cell r="O436" t="e">
            <v>#DIV/0!</v>
          </cell>
          <cell r="P436" t="e">
            <v>#DIV/0!</v>
          </cell>
          <cell r="Q436">
            <v>0.58057395143487855</v>
          </cell>
          <cell r="R436" t="e">
            <v>#DIV/0!</v>
          </cell>
        </row>
        <row r="437">
          <cell r="B437">
            <v>72</v>
          </cell>
          <cell r="C437" t="str">
            <v>Hokuriku</v>
          </cell>
          <cell r="D437">
            <v>0.32535885167464113</v>
          </cell>
          <cell r="E437">
            <v>0.32547169811320753</v>
          </cell>
          <cell r="F437">
            <v>0.32242990654205606</v>
          </cell>
          <cell r="G437">
            <v>0.32075471698113206</v>
          </cell>
          <cell r="H437" t="e">
            <v>#DIV/0!</v>
          </cell>
          <cell r="I437" t="e">
            <v>#DIV/0!</v>
          </cell>
          <cell r="J437" t="e">
            <v>#DIV/0!</v>
          </cell>
          <cell r="K437" t="e">
            <v>#DIV/0!</v>
          </cell>
          <cell r="L437" t="e">
            <v>#DIV/0!</v>
          </cell>
          <cell r="M437" t="e">
            <v>#DIV/0!</v>
          </cell>
          <cell r="N437" t="e">
            <v>#DIV/0!</v>
          </cell>
          <cell r="O437" t="e">
            <v>#DIV/0!</v>
          </cell>
          <cell r="P437" t="e">
            <v>#DIV/0!</v>
          </cell>
          <cell r="Q437">
            <v>0.32075471698113206</v>
          </cell>
          <cell r="R437" t="e">
            <v>#DIV/0!</v>
          </cell>
        </row>
        <row r="438">
          <cell r="B438">
            <v>75</v>
          </cell>
          <cell r="C438" t="str">
            <v>Okayama</v>
          </cell>
          <cell r="D438">
            <v>0.40740740740740738</v>
          </cell>
          <cell r="E438">
            <v>0.39669421487603307</v>
          </cell>
          <cell r="F438">
            <v>0.39583333333333331</v>
          </cell>
          <cell r="G438">
            <v>0.40677966101694918</v>
          </cell>
          <cell r="H438" t="e">
            <v>#DIV/0!</v>
          </cell>
          <cell r="I438" t="e">
            <v>#DIV/0!</v>
          </cell>
          <cell r="J438" t="e">
            <v>#DIV/0!</v>
          </cell>
          <cell r="K438" t="e">
            <v>#DIV/0!</v>
          </cell>
          <cell r="L438" t="e">
            <v>#DIV/0!</v>
          </cell>
          <cell r="M438" t="e">
            <v>#DIV/0!</v>
          </cell>
          <cell r="N438" t="e">
            <v>#DIV/0!</v>
          </cell>
          <cell r="O438" t="e">
            <v>#DIV/0!</v>
          </cell>
          <cell r="P438" t="e">
            <v>#DIV/0!</v>
          </cell>
          <cell r="Q438">
            <v>0.40677966101694918</v>
          </cell>
          <cell r="R438" t="e">
            <v>#DIV/0!</v>
          </cell>
        </row>
        <row r="439">
          <cell r="B439">
            <v>77</v>
          </cell>
          <cell r="C439" t="str">
            <v>Shikoku</v>
          </cell>
          <cell r="D439">
            <v>0.2944038929440389</v>
          </cell>
          <cell r="E439">
            <v>0.3012345679012346</v>
          </cell>
          <cell r="F439">
            <v>0.30845771144278605</v>
          </cell>
          <cell r="G439">
            <v>0.30769230769230771</v>
          </cell>
          <cell r="H439" t="e">
            <v>#DIV/0!</v>
          </cell>
          <cell r="I439" t="e">
            <v>#DIV/0!</v>
          </cell>
          <cell r="J439" t="e">
            <v>#DIV/0!</v>
          </cell>
          <cell r="K439" t="e">
            <v>#DIV/0!</v>
          </cell>
          <cell r="L439" t="e">
            <v>#DIV/0!</v>
          </cell>
          <cell r="M439" t="e">
            <v>#DIV/0!</v>
          </cell>
          <cell r="N439" t="e">
            <v>#DIV/0!</v>
          </cell>
          <cell r="O439" t="e">
            <v>#DIV/0!</v>
          </cell>
          <cell r="P439" t="e">
            <v>#DIV/0!</v>
          </cell>
          <cell r="Q439">
            <v>0.30769230769230771</v>
          </cell>
          <cell r="R439" t="e">
            <v>#DIV/0!</v>
          </cell>
        </row>
        <row r="440">
          <cell r="B440">
            <v>80</v>
          </cell>
          <cell r="C440" t="str">
            <v>Hiroshima</v>
          </cell>
          <cell r="D440">
            <v>0.4357298474945534</v>
          </cell>
          <cell r="E440">
            <v>0.42795698924731185</v>
          </cell>
          <cell r="F440">
            <v>0.42207792207792205</v>
          </cell>
          <cell r="G440">
            <v>0.43383947939262474</v>
          </cell>
          <cell r="H440" t="e">
            <v>#DIV/0!</v>
          </cell>
          <cell r="I440" t="e">
            <v>#DIV/0!</v>
          </cell>
          <cell r="J440" t="e">
            <v>#DIV/0!</v>
          </cell>
          <cell r="K440" t="e">
            <v>#DIV/0!</v>
          </cell>
          <cell r="L440" t="e">
            <v>#DIV/0!</v>
          </cell>
          <cell r="M440" t="e">
            <v>#DIV/0!</v>
          </cell>
          <cell r="N440" t="e">
            <v>#DIV/0!</v>
          </cell>
          <cell r="O440" t="e">
            <v>#DIV/0!</v>
          </cell>
          <cell r="P440" t="e">
            <v>#DIV/0!</v>
          </cell>
          <cell r="Q440">
            <v>0.43383947939262474</v>
          </cell>
          <cell r="R440" t="e">
            <v>#DIV/0!</v>
          </cell>
        </row>
        <row r="441">
          <cell r="B441">
            <v>90</v>
          </cell>
          <cell r="C441" t="str">
            <v>Kyusyu1</v>
          </cell>
          <cell r="D441">
            <v>0.26943699731903487</v>
          </cell>
          <cell r="E441">
            <v>0.26470588235294118</v>
          </cell>
          <cell r="F441">
            <v>0.26184210526315788</v>
          </cell>
          <cell r="G441">
            <v>0.25620915032679736</v>
          </cell>
          <cell r="H441" t="e">
            <v>#DIV/0!</v>
          </cell>
          <cell r="I441" t="e">
            <v>#DIV/0!</v>
          </cell>
          <cell r="J441" t="e">
            <v>#DIV/0!</v>
          </cell>
          <cell r="K441" t="e">
            <v>#DIV/0!</v>
          </cell>
          <cell r="L441" t="e">
            <v>#DIV/0!</v>
          </cell>
          <cell r="M441" t="e">
            <v>#DIV/0!</v>
          </cell>
          <cell r="N441" t="e">
            <v>#DIV/0!</v>
          </cell>
          <cell r="O441" t="e">
            <v>#DIV/0!</v>
          </cell>
          <cell r="P441" t="e">
            <v>#DIV/0!</v>
          </cell>
          <cell r="Q441">
            <v>0.25620915032679736</v>
          </cell>
          <cell r="R441" t="e">
            <v>#DIV/0!</v>
          </cell>
        </row>
        <row r="442">
          <cell r="B442">
            <v>91</v>
          </cell>
          <cell r="C442" t="str">
            <v>Kyusyu2</v>
          </cell>
          <cell r="D442">
            <v>0.43187066974595845</v>
          </cell>
          <cell r="E442">
            <v>0.41258741258741261</v>
          </cell>
          <cell r="F442">
            <v>0.39588100686498856</v>
          </cell>
          <cell r="G442">
            <v>0.39407744874715261</v>
          </cell>
          <cell r="H442" t="e">
            <v>#DIV/0!</v>
          </cell>
          <cell r="I442" t="e">
            <v>#DIV/0!</v>
          </cell>
          <cell r="J442" t="e">
            <v>#DIV/0!</v>
          </cell>
          <cell r="K442" t="e">
            <v>#DIV/0!</v>
          </cell>
          <cell r="L442" t="e">
            <v>#DIV/0!</v>
          </cell>
          <cell r="M442" t="e">
            <v>#DIV/0!</v>
          </cell>
          <cell r="N442" t="e">
            <v>#DIV/0!</v>
          </cell>
          <cell r="O442" t="e">
            <v>#DIV/0!</v>
          </cell>
          <cell r="P442" t="e">
            <v>#DIV/0!</v>
          </cell>
          <cell r="Q442">
            <v>0.39407744874715261</v>
          </cell>
          <cell r="R442" t="e">
            <v>#DIV/0!</v>
          </cell>
        </row>
        <row r="443">
          <cell r="B443">
            <v>1</v>
          </cell>
          <cell r="C443" t="str">
            <v>Others</v>
          </cell>
          <cell r="D443">
            <v>1.9806882891804903E-3</v>
          </cell>
          <cell r="E443">
            <v>1.9819150253932863E-3</v>
          </cell>
          <cell r="F443">
            <v>2.0995430406323332E-3</v>
          </cell>
          <cell r="G443">
            <v>2.1018793273986152E-3</v>
          </cell>
          <cell r="H443" t="e">
            <v>#DIV/0!</v>
          </cell>
          <cell r="I443" t="e">
            <v>#DIV/0!</v>
          </cell>
          <cell r="J443" t="e">
            <v>#DIV/0!</v>
          </cell>
          <cell r="K443" t="e">
            <v>#DIV/0!</v>
          </cell>
          <cell r="L443" t="e">
            <v>#DIV/0!</v>
          </cell>
          <cell r="M443" t="e">
            <v>#DIV/0!</v>
          </cell>
          <cell r="N443" t="e">
            <v>#DIV/0!</v>
          </cell>
          <cell r="O443" t="e">
            <v>#DIV/0!</v>
          </cell>
          <cell r="P443" t="e">
            <v>#DIV/0!</v>
          </cell>
          <cell r="Q443">
            <v>2.1018793273986152E-3</v>
          </cell>
          <cell r="R443" t="e">
            <v>#DIV/0!</v>
          </cell>
        </row>
        <row r="444">
          <cell r="B444">
            <v>0</v>
          </cell>
          <cell r="C444" t="str">
            <v>Total</v>
          </cell>
          <cell r="D444">
            <v>0.44714038128249567</v>
          </cell>
          <cell r="E444">
            <v>0.44617862009166359</v>
          </cell>
          <cell r="F444">
            <v>0.44497962208225267</v>
          </cell>
          <cell r="G444">
            <v>0.44349653808110784</v>
          </cell>
          <cell r="H444" t="e">
            <v>#DIV/0!</v>
          </cell>
          <cell r="I444" t="e">
            <v>#DIV/0!</v>
          </cell>
          <cell r="J444" t="e">
            <v>#DIV/0!</v>
          </cell>
          <cell r="K444" t="e">
            <v>#DIV/0!</v>
          </cell>
          <cell r="L444" t="e">
            <v>#DIV/0!</v>
          </cell>
          <cell r="M444" t="e">
            <v>#DIV/0!</v>
          </cell>
          <cell r="N444" t="e">
            <v>#DIV/0!</v>
          </cell>
          <cell r="O444" t="e">
            <v>#DIV/0!</v>
          </cell>
          <cell r="P444" t="e">
            <v>#DIV/0!</v>
          </cell>
          <cell r="Q444">
            <v>0.44349653808110784</v>
          </cell>
          <cell r="R444" t="e">
            <v>#DIV/0!</v>
          </cell>
        </row>
        <row r="445">
          <cell r="B445" t="str">
            <v>J10</v>
          </cell>
          <cell r="C445" t="str">
            <v>Hokkaido</v>
          </cell>
          <cell r="D445">
            <v>82</v>
          </cell>
          <cell r="E445">
            <v>5</v>
          </cell>
          <cell r="F445">
            <v>8</v>
          </cell>
          <cell r="G445">
            <v>9</v>
          </cell>
          <cell r="H445">
            <v>7</v>
          </cell>
          <cell r="I445">
            <v>7</v>
          </cell>
          <cell r="J445">
            <v>8</v>
          </cell>
          <cell r="K445">
            <v>5</v>
          </cell>
          <cell r="L445">
            <v>11</v>
          </cell>
          <cell r="M445">
            <v>2</v>
          </cell>
          <cell r="N445">
            <v>7</v>
          </cell>
          <cell r="O445">
            <v>14</v>
          </cell>
          <cell r="P445">
            <v>9</v>
          </cell>
          <cell r="Q445">
            <v>36</v>
          </cell>
          <cell r="R445">
            <v>36</v>
          </cell>
        </row>
        <row r="446">
          <cell r="B446" t="str">
            <v>J20</v>
          </cell>
          <cell r="C446" t="str">
            <v>Minamitohoku</v>
          </cell>
          <cell r="D446">
            <v>27</v>
          </cell>
          <cell r="E446">
            <v>2</v>
          </cell>
          <cell r="F446">
            <v>3</v>
          </cell>
          <cell r="G446">
            <v>3</v>
          </cell>
          <cell r="H446">
            <v>1</v>
          </cell>
          <cell r="I446">
            <v>1</v>
          </cell>
          <cell r="J446">
            <v>4</v>
          </cell>
          <cell r="K446">
            <v>5</v>
          </cell>
          <cell r="L446">
            <v>1</v>
          </cell>
          <cell r="M446">
            <v>1</v>
          </cell>
          <cell r="N446">
            <v>2</v>
          </cell>
          <cell r="O446">
            <v>0</v>
          </cell>
          <cell r="P446">
            <v>2</v>
          </cell>
          <cell r="Q446">
            <v>10</v>
          </cell>
          <cell r="R446">
            <v>10</v>
          </cell>
        </row>
        <row r="447">
          <cell r="B447" t="str">
            <v>J22</v>
          </cell>
          <cell r="C447" t="str">
            <v>Kitatohoku</v>
          </cell>
          <cell r="D447">
            <v>27</v>
          </cell>
          <cell r="E447">
            <v>3</v>
          </cell>
          <cell r="F447">
            <v>2</v>
          </cell>
          <cell r="G447">
            <v>2</v>
          </cell>
          <cell r="H447">
            <v>3</v>
          </cell>
          <cell r="I447">
            <v>1</v>
          </cell>
          <cell r="J447">
            <v>3</v>
          </cell>
          <cell r="K447">
            <v>1</v>
          </cell>
          <cell r="L447">
            <v>1</v>
          </cell>
          <cell r="M447">
            <v>3</v>
          </cell>
          <cell r="N447">
            <v>5</v>
          </cell>
          <cell r="O447">
            <v>2</v>
          </cell>
          <cell r="P447">
            <v>1</v>
          </cell>
          <cell r="Q447">
            <v>11</v>
          </cell>
          <cell r="R447">
            <v>11</v>
          </cell>
        </row>
        <row r="448">
          <cell r="B448" t="str">
            <v>J25</v>
          </cell>
          <cell r="C448" t="str">
            <v>Kitakanto</v>
          </cell>
          <cell r="D448">
            <v>42</v>
          </cell>
          <cell r="E448">
            <v>2</v>
          </cell>
          <cell r="F448">
            <v>4</v>
          </cell>
          <cell r="G448">
            <v>4</v>
          </cell>
          <cell r="H448">
            <v>1</v>
          </cell>
          <cell r="I448">
            <v>5</v>
          </cell>
          <cell r="J448">
            <v>4</v>
          </cell>
          <cell r="K448">
            <v>4</v>
          </cell>
          <cell r="L448">
            <v>4</v>
          </cell>
          <cell r="M448">
            <v>3</v>
          </cell>
          <cell r="N448">
            <v>2</v>
          </cell>
          <cell r="O448">
            <v>4</v>
          </cell>
          <cell r="P448">
            <v>3</v>
          </cell>
          <cell r="Q448">
            <v>16</v>
          </cell>
          <cell r="R448">
            <v>16</v>
          </cell>
        </row>
        <row r="449">
          <cell r="B449" t="str">
            <v>J26</v>
          </cell>
          <cell r="C449" t="str">
            <v>Shinetsu</v>
          </cell>
          <cell r="D449">
            <v>46</v>
          </cell>
          <cell r="E449">
            <v>5</v>
          </cell>
          <cell r="F449">
            <v>3</v>
          </cell>
          <cell r="G449">
            <v>3</v>
          </cell>
          <cell r="H449">
            <v>5</v>
          </cell>
          <cell r="I449">
            <v>4</v>
          </cell>
          <cell r="J449">
            <v>7</v>
          </cell>
          <cell r="K449">
            <v>2</v>
          </cell>
          <cell r="L449">
            <v>4</v>
          </cell>
          <cell r="M449">
            <v>2</v>
          </cell>
          <cell r="N449">
            <v>4</v>
          </cell>
          <cell r="O449">
            <v>5</v>
          </cell>
          <cell r="P449">
            <v>7</v>
          </cell>
          <cell r="Q449">
            <v>20</v>
          </cell>
          <cell r="R449">
            <v>20</v>
          </cell>
        </row>
        <row r="450">
          <cell r="B450" t="str">
            <v>J30</v>
          </cell>
          <cell r="C450" t="str">
            <v>Tokyo1</v>
          </cell>
          <cell r="D450">
            <v>61</v>
          </cell>
          <cell r="E450">
            <v>6</v>
          </cell>
          <cell r="F450">
            <v>7</v>
          </cell>
          <cell r="G450">
            <v>7</v>
          </cell>
          <cell r="H450">
            <v>5</v>
          </cell>
          <cell r="I450">
            <v>4</v>
          </cell>
          <cell r="J450">
            <v>6</v>
          </cell>
          <cell r="K450">
            <v>7</v>
          </cell>
          <cell r="L450">
            <v>4</v>
          </cell>
          <cell r="M450">
            <v>4</v>
          </cell>
          <cell r="N450">
            <v>2</v>
          </cell>
          <cell r="O450">
            <v>2</v>
          </cell>
          <cell r="P450">
            <v>0</v>
          </cell>
          <cell r="Q450">
            <v>29</v>
          </cell>
          <cell r="R450">
            <v>29</v>
          </cell>
        </row>
        <row r="451">
          <cell r="B451" t="str">
            <v>J31</v>
          </cell>
          <cell r="C451" t="str">
            <v>Tokyo2</v>
          </cell>
          <cell r="D451">
            <v>67</v>
          </cell>
          <cell r="E451">
            <v>6</v>
          </cell>
          <cell r="F451">
            <v>7</v>
          </cell>
          <cell r="G451">
            <v>4</v>
          </cell>
          <cell r="H451">
            <v>9</v>
          </cell>
          <cell r="I451">
            <v>6</v>
          </cell>
          <cell r="J451">
            <v>8</v>
          </cell>
          <cell r="K451">
            <v>7</v>
          </cell>
          <cell r="L451">
            <v>5</v>
          </cell>
          <cell r="M451">
            <v>9</v>
          </cell>
          <cell r="N451">
            <v>3</v>
          </cell>
          <cell r="O451">
            <v>4</v>
          </cell>
          <cell r="P451">
            <v>5</v>
          </cell>
          <cell r="Q451">
            <v>32</v>
          </cell>
          <cell r="R451">
            <v>32</v>
          </cell>
        </row>
        <row r="452">
          <cell r="B452" t="str">
            <v>J35</v>
          </cell>
          <cell r="C452" t="str">
            <v>Yokohama</v>
          </cell>
          <cell r="D452">
            <v>75</v>
          </cell>
          <cell r="E452">
            <v>6</v>
          </cell>
          <cell r="F452">
            <v>6</v>
          </cell>
          <cell r="G452">
            <v>6</v>
          </cell>
          <cell r="H452">
            <v>3</v>
          </cell>
          <cell r="I452">
            <v>6</v>
          </cell>
          <cell r="J452">
            <v>8</v>
          </cell>
          <cell r="K452">
            <v>11</v>
          </cell>
          <cell r="L452">
            <v>2</v>
          </cell>
          <cell r="M452">
            <v>2</v>
          </cell>
          <cell r="N452">
            <v>7</v>
          </cell>
          <cell r="O452">
            <v>10</v>
          </cell>
          <cell r="P452">
            <v>3</v>
          </cell>
          <cell r="Q452">
            <v>27</v>
          </cell>
          <cell r="R452">
            <v>27</v>
          </cell>
        </row>
        <row r="453">
          <cell r="B453" t="str">
            <v>J50</v>
          </cell>
          <cell r="C453" t="str">
            <v>Toukai1</v>
          </cell>
          <cell r="D453">
            <v>39</v>
          </cell>
          <cell r="E453">
            <v>5</v>
          </cell>
          <cell r="F453">
            <v>3</v>
          </cell>
          <cell r="G453">
            <v>2</v>
          </cell>
          <cell r="H453">
            <v>2</v>
          </cell>
          <cell r="I453">
            <v>1</v>
          </cell>
          <cell r="J453">
            <v>1</v>
          </cell>
          <cell r="K453">
            <v>1</v>
          </cell>
          <cell r="L453">
            <v>5</v>
          </cell>
          <cell r="M453">
            <v>4</v>
          </cell>
          <cell r="N453">
            <v>3</v>
          </cell>
          <cell r="O453">
            <v>3</v>
          </cell>
          <cell r="P453">
            <v>2</v>
          </cell>
          <cell r="Q453">
            <v>13</v>
          </cell>
          <cell r="R453">
            <v>13</v>
          </cell>
        </row>
        <row r="454">
          <cell r="B454" t="str">
            <v>J55</v>
          </cell>
          <cell r="C454" t="str">
            <v>Toukai2</v>
          </cell>
          <cell r="D454">
            <v>51</v>
          </cell>
          <cell r="E454">
            <v>5</v>
          </cell>
          <cell r="F454">
            <v>7</v>
          </cell>
          <cell r="G454">
            <v>7</v>
          </cell>
          <cell r="H454">
            <v>2</v>
          </cell>
          <cell r="I454">
            <v>7</v>
          </cell>
          <cell r="J454">
            <v>3</v>
          </cell>
          <cell r="K454">
            <v>9</v>
          </cell>
          <cell r="L454">
            <v>4</v>
          </cell>
          <cell r="M454">
            <v>2</v>
          </cell>
          <cell r="N454">
            <v>1</v>
          </cell>
          <cell r="O454">
            <v>3</v>
          </cell>
          <cell r="P454">
            <v>1</v>
          </cell>
          <cell r="Q454">
            <v>28</v>
          </cell>
          <cell r="R454">
            <v>28</v>
          </cell>
        </row>
        <row r="455">
          <cell r="B455" t="str">
            <v>J65</v>
          </cell>
          <cell r="C455" t="str">
            <v>Kansai3</v>
          </cell>
          <cell r="D455">
            <v>20</v>
          </cell>
          <cell r="E455">
            <v>0</v>
          </cell>
          <cell r="F455">
            <v>2</v>
          </cell>
          <cell r="G455">
            <v>1</v>
          </cell>
          <cell r="H455">
            <v>1</v>
          </cell>
          <cell r="I455">
            <v>0</v>
          </cell>
          <cell r="J455">
            <v>3</v>
          </cell>
          <cell r="K455">
            <v>1</v>
          </cell>
          <cell r="L455">
            <v>1</v>
          </cell>
          <cell r="M455">
            <v>1</v>
          </cell>
          <cell r="N455">
            <v>1</v>
          </cell>
          <cell r="O455">
            <v>2</v>
          </cell>
          <cell r="P455">
            <v>1</v>
          </cell>
          <cell r="Q455">
            <v>4</v>
          </cell>
          <cell r="R455">
            <v>4</v>
          </cell>
        </row>
        <row r="456">
          <cell r="B456" t="str">
            <v>J70</v>
          </cell>
          <cell r="C456" t="str">
            <v>Kansai1</v>
          </cell>
          <cell r="D456">
            <v>70</v>
          </cell>
          <cell r="E456">
            <v>6</v>
          </cell>
          <cell r="F456">
            <v>6</v>
          </cell>
          <cell r="G456">
            <v>5</v>
          </cell>
          <cell r="H456">
            <v>7</v>
          </cell>
          <cell r="I456">
            <v>6</v>
          </cell>
          <cell r="J456">
            <v>3</v>
          </cell>
          <cell r="K456">
            <v>8</v>
          </cell>
          <cell r="L456">
            <v>6</v>
          </cell>
          <cell r="M456">
            <v>4</v>
          </cell>
          <cell r="N456">
            <v>6</v>
          </cell>
          <cell r="O456">
            <v>7</v>
          </cell>
          <cell r="P456">
            <v>6</v>
          </cell>
          <cell r="Q456">
            <v>30</v>
          </cell>
          <cell r="R456">
            <v>30</v>
          </cell>
        </row>
        <row r="457">
          <cell r="B457" t="str">
            <v>J71</v>
          </cell>
          <cell r="C457" t="str">
            <v>Kansai2</v>
          </cell>
          <cell r="D457">
            <v>59</v>
          </cell>
          <cell r="E457">
            <v>5</v>
          </cell>
          <cell r="F457">
            <v>4</v>
          </cell>
          <cell r="G457">
            <v>8</v>
          </cell>
          <cell r="H457">
            <v>2</v>
          </cell>
          <cell r="I457">
            <v>5</v>
          </cell>
          <cell r="J457">
            <v>7</v>
          </cell>
          <cell r="K457">
            <v>2</v>
          </cell>
          <cell r="L457">
            <v>6</v>
          </cell>
          <cell r="M457">
            <v>5</v>
          </cell>
          <cell r="N457">
            <v>3</v>
          </cell>
          <cell r="O457">
            <v>4</v>
          </cell>
          <cell r="P457">
            <v>2</v>
          </cell>
          <cell r="Q457">
            <v>24</v>
          </cell>
          <cell r="R457">
            <v>24</v>
          </cell>
        </row>
        <row r="458">
          <cell r="B458" t="str">
            <v>J72</v>
          </cell>
          <cell r="C458" t="str">
            <v>Hokuriku</v>
          </cell>
          <cell r="D458">
            <v>14</v>
          </cell>
          <cell r="E458">
            <v>2</v>
          </cell>
          <cell r="F458">
            <v>1</v>
          </cell>
          <cell r="G458">
            <v>2</v>
          </cell>
          <cell r="H458">
            <v>1</v>
          </cell>
          <cell r="I458">
            <v>2</v>
          </cell>
          <cell r="J458">
            <v>0</v>
          </cell>
          <cell r="K458">
            <v>1</v>
          </cell>
          <cell r="L458">
            <v>0</v>
          </cell>
          <cell r="M458">
            <v>2</v>
          </cell>
          <cell r="N458">
            <v>1</v>
          </cell>
          <cell r="O458">
            <v>1</v>
          </cell>
          <cell r="P458">
            <v>0</v>
          </cell>
          <cell r="Q458">
            <v>8</v>
          </cell>
          <cell r="R458">
            <v>8</v>
          </cell>
        </row>
        <row r="459">
          <cell r="B459" t="str">
            <v>J75</v>
          </cell>
          <cell r="C459" t="str">
            <v>Okayama</v>
          </cell>
          <cell r="D459">
            <v>20</v>
          </cell>
          <cell r="E459">
            <v>2</v>
          </cell>
          <cell r="F459">
            <v>0</v>
          </cell>
          <cell r="G459">
            <v>2</v>
          </cell>
          <cell r="H459">
            <v>2</v>
          </cell>
          <cell r="I459">
            <v>1</v>
          </cell>
          <cell r="J459">
            <v>1</v>
          </cell>
          <cell r="K459">
            <v>2</v>
          </cell>
          <cell r="L459">
            <v>2</v>
          </cell>
          <cell r="M459">
            <v>1</v>
          </cell>
          <cell r="N459">
            <v>0</v>
          </cell>
          <cell r="O459">
            <v>2</v>
          </cell>
          <cell r="P459">
            <v>1</v>
          </cell>
          <cell r="Q459">
            <v>7</v>
          </cell>
          <cell r="R459">
            <v>7</v>
          </cell>
        </row>
        <row r="460">
          <cell r="B460" t="str">
            <v>J77</v>
          </cell>
          <cell r="C460" t="str">
            <v>Shikoku</v>
          </cell>
          <cell r="D460">
            <v>15</v>
          </cell>
          <cell r="E460">
            <v>0</v>
          </cell>
          <cell r="F460">
            <v>3</v>
          </cell>
          <cell r="G460">
            <v>2</v>
          </cell>
          <cell r="H460">
            <v>3</v>
          </cell>
          <cell r="I460">
            <v>1</v>
          </cell>
          <cell r="J460">
            <v>2</v>
          </cell>
          <cell r="K460">
            <v>2</v>
          </cell>
          <cell r="L460">
            <v>0</v>
          </cell>
          <cell r="M460">
            <v>0</v>
          </cell>
          <cell r="N460">
            <v>0</v>
          </cell>
          <cell r="O460">
            <v>4</v>
          </cell>
          <cell r="P460">
            <v>1</v>
          </cell>
          <cell r="Q460">
            <v>9</v>
          </cell>
          <cell r="R460">
            <v>9</v>
          </cell>
        </row>
        <row r="461">
          <cell r="B461" t="str">
            <v>J80</v>
          </cell>
          <cell r="C461" t="str">
            <v>Hiroshima</v>
          </cell>
          <cell r="D461">
            <v>50</v>
          </cell>
          <cell r="E461">
            <v>2</v>
          </cell>
          <cell r="F461">
            <v>1</v>
          </cell>
          <cell r="G461">
            <v>2</v>
          </cell>
          <cell r="H461">
            <v>3</v>
          </cell>
          <cell r="I461">
            <v>3</v>
          </cell>
          <cell r="J461">
            <v>6</v>
          </cell>
          <cell r="K461">
            <v>1</v>
          </cell>
          <cell r="L461">
            <v>3</v>
          </cell>
          <cell r="M461">
            <v>1</v>
          </cell>
          <cell r="N461">
            <v>2</v>
          </cell>
          <cell r="O461">
            <v>2</v>
          </cell>
          <cell r="P461">
            <v>4</v>
          </cell>
          <cell r="Q461">
            <v>11</v>
          </cell>
          <cell r="R461">
            <v>11</v>
          </cell>
        </row>
        <row r="462">
          <cell r="B462" t="str">
            <v>J90</v>
          </cell>
          <cell r="C462" t="str">
            <v>Kyusyu1</v>
          </cell>
          <cell r="D462">
            <v>38</v>
          </cell>
          <cell r="E462">
            <v>1</v>
          </cell>
          <cell r="F462">
            <v>1</v>
          </cell>
          <cell r="G462">
            <v>3</v>
          </cell>
          <cell r="H462">
            <v>4</v>
          </cell>
          <cell r="I462">
            <v>5</v>
          </cell>
          <cell r="J462">
            <v>2</v>
          </cell>
          <cell r="K462">
            <v>2</v>
          </cell>
          <cell r="L462">
            <v>3</v>
          </cell>
          <cell r="M462">
            <v>4</v>
          </cell>
          <cell r="N462">
            <v>3</v>
          </cell>
          <cell r="O462">
            <v>2</v>
          </cell>
          <cell r="P462">
            <v>0</v>
          </cell>
          <cell r="Q462">
            <v>14</v>
          </cell>
          <cell r="R462">
            <v>14</v>
          </cell>
        </row>
        <row r="463">
          <cell r="B463" t="str">
            <v>J91</v>
          </cell>
          <cell r="C463" t="str">
            <v>Kyusyu2</v>
          </cell>
          <cell r="D463">
            <v>49</v>
          </cell>
          <cell r="E463">
            <v>1</v>
          </cell>
          <cell r="F463">
            <v>2</v>
          </cell>
          <cell r="G463">
            <v>5</v>
          </cell>
          <cell r="H463">
            <v>3</v>
          </cell>
          <cell r="I463">
            <v>1</v>
          </cell>
          <cell r="J463">
            <v>7</v>
          </cell>
          <cell r="K463">
            <v>2</v>
          </cell>
          <cell r="L463">
            <v>5</v>
          </cell>
          <cell r="M463">
            <v>3</v>
          </cell>
          <cell r="N463">
            <v>7</v>
          </cell>
          <cell r="O463">
            <v>6</v>
          </cell>
          <cell r="P463">
            <v>1</v>
          </cell>
          <cell r="Q463">
            <v>12</v>
          </cell>
          <cell r="R463">
            <v>12</v>
          </cell>
        </row>
        <row r="464">
          <cell r="B464">
            <v>1</v>
          </cell>
          <cell r="C464" t="str">
            <v>Others</v>
          </cell>
          <cell r="D464">
            <v>7</v>
          </cell>
          <cell r="E464">
            <v>0</v>
          </cell>
          <cell r="F464">
            <v>1</v>
          </cell>
          <cell r="G464">
            <v>0</v>
          </cell>
          <cell r="H464">
            <v>0</v>
          </cell>
          <cell r="I464">
            <v>1</v>
          </cell>
          <cell r="J464">
            <v>2</v>
          </cell>
          <cell r="K464">
            <v>1</v>
          </cell>
          <cell r="L464">
            <v>0</v>
          </cell>
          <cell r="M464">
            <v>0</v>
          </cell>
          <cell r="N464">
            <v>1</v>
          </cell>
          <cell r="O464">
            <v>1</v>
          </cell>
          <cell r="P464">
            <v>1</v>
          </cell>
          <cell r="Q464">
            <v>2</v>
          </cell>
          <cell r="R464">
            <v>2</v>
          </cell>
        </row>
        <row r="465">
          <cell r="B465">
            <v>0</v>
          </cell>
          <cell r="C465" t="str">
            <v>Total</v>
          </cell>
          <cell r="D465">
            <v>859</v>
          </cell>
          <cell r="E465">
            <v>64</v>
          </cell>
          <cell r="F465">
            <v>71</v>
          </cell>
          <cell r="G465">
            <v>77</v>
          </cell>
          <cell r="H465">
            <v>64</v>
          </cell>
          <cell r="I465">
            <v>67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343</v>
          </cell>
          <cell r="R465">
            <v>343</v>
          </cell>
        </row>
        <row r="466">
          <cell r="B466">
            <v>10</v>
          </cell>
          <cell r="C466" t="str">
            <v>Hokkaido</v>
          </cell>
          <cell r="D466">
            <v>96</v>
          </cell>
          <cell r="E466">
            <v>7</v>
          </cell>
          <cell r="F466">
            <v>10</v>
          </cell>
          <cell r="G466">
            <v>11</v>
          </cell>
          <cell r="H466">
            <v>9</v>
          </cell>
          <cell r="I466">
            <v>7</v>
          </cell>
          <cell r="J466">
            <v>7</v>
          </cell>
          <cell r="Q466">
            <v>28</v>
          </cell>
          <cell r="R466">
            <v>28</v>
          </cell>
        </row>
        <row r="467">
          <cell r="B467">
            <v>20</v>
          </cell>
          <cell r="C467" t="str">
            <v>Minamitohoku</v>
          </cell>
          <cell r="D467">
            <v>39</v>
          </cell>
          <cell r="E467">
            <v>3</v>
          </cell>
          <cell r="F467">
            <v>2</v>
          </cell>
          <cell r="G467">
            <v>3</v>
          </cell>
          <cell r="H467">
            <v>5</v>
          </cell>
          <cell r="I467">
            <v>1</v>
          </cell>
          <cell r="J467">
            <v>0</v>
          </cell>
          <cell r="Q467">
            <v>8</v>
          </cell>
          <cell r="R467">
            <v>8</v>
          </cell>
        </row>
        <row r="468">
          <cell r="B468">
            <v>22</v>
          </cell>
          <cell r="C468" t="str">
            <v>Kitatohoku</v>
          </cell>
          <cell r="D468">
            <v>24</v>
          </cell>
          <cell r="E468">
            <v>4</v>
          </cell>
          <cell r="F468">
            <v>1</v>
          </cell>
          <cell r="G468">
            <v>2</v>
          </cell>
          <cell r="H468">
            <v>2</v>
          </cell>
          <cell r="I468">
            <v>0</v>
          </cell>
          <cell r="J468">
            <v>0</v>
          </cell>
          <cell r="Q468">
            <v>7</v>
          </cell>
          <cell r="R468">
            <v>7</v>
          </cell>
        </row>
        <row r="469">
          <cell r="B469">
            <v>25</v>
          </cell>
          <cell r="C469" t="str">
            <v>Kitakanto</v>
          </cell>
          <cell r="D469">
            <v>36</v>
          </cell>
          <cell r="E469">
            <v>5</v>
          </cell>
          <cell r="F469">
            <v>3</v>
          </cell>
          <cell r="G469">
            <v>5</v>
          </cell>
          <cell r="H469">
            <v>5</v>
          </cell>
          <cell r="I469">
            <v>4</v>
          </cell>
          <cell r="J469">
            <v>2</v>
          </cell>
          <cell r="Q469">
            <v>13</v>
          </cell>
          <cell r="R469">
            <v>13</v>
          </cell>
        </row>
        <row r="470">
          <cell r="B470">
            <v>26</v>
          </cell>
          <cell r="C470" t="str">
            <v>Shinetsu</v>
          </cell>
          <cell r="D470">
            <v>39</v>
          </cell>
          <cell r="E470">
            <v>0</v>
          </cell>
          <cell r="F470">
            <v>4</v>
          </cell>
          <cell r="G470">
            <v>2</v>
          </cell>
          <cell r="H470">
            <v>2</v>
          </cell>
          <cell r="I470">
            <v>2</v>
          </cell>
          <cell r="J470">
            <v>3</v>
          </cell>
          <cell r="Q470">
            <v>6</v>
          </cell>
          <cell r="R470">
            <v>6</v>
          </cell>
        </row>
        <row r="471">
          <cell r="B471">
            <v>30</v>
          </cell>
          <cell r="C471" t="str">
            <v>Tokyo1</v>
          </cell>
          <cell r="D471">
            <v>82</v>
          </cell>
          <cell r="E471">
            <v>2</v>
          </cell>
          <cell r="F471">
            <v>8</v>
          </cell>
          <cell r="G471">
            <v>7</v>
          </cell>
          <cell r="H471">
            <v>8</v>
          </cell>
          <cell r="I471">
            <v>8</v>
          </cell>
          <cell r="J471">
            <v>7</v>
          </cell>
          <cell r="Q471">
            <v>17</v>
          </cell>
          <cell r="R471">
            <v>17</v>
          </cell>
        </row>
        <row r="472">
          <cell r="B472">
            <v>31</v>
          </cell>
          <cell r="C472" t="str">
            <v>Tokyo2</v>
          </cell>
          <cell r="D472">
            <v>71</v>
          </cell>
          <cell r="E472">
            <v>6</v>
          </cell>
          <cell r="F472">
            <v>6</v>
          </cell>
          <cell r="G472">
            <v>6</v>
          </cell>
          <cell r="H472">
            <v>9</v>
          </cell>
          <cell r="I472">
            <v>9</v>
          </cell>
          <cell r="J472">
            <v>10</v>
          </cell>
          <cell r="Q472">
            <v>18</v>
          </cell>
          <cell r="R472">
            <v>18</v>
          </cell>
        </row>
        <row r="473">
          <cell r="B473">
            <v>35</v>
          </cell>
          <cell r="C473" t="str">
            <v>Yokohama</v>
          </cell>
          <cell r="D473">
            <v>87</v>
          </cell>
          <cell r="E473">
            <v>8</v>
          </cell>
          <cell r="F473">
            <v>10</v>
          </cell>
          <cell r="G473">
            <v>12</v>
          </cell>
          <cell r="H473">
            <v>11</v>
          </cell>
          <cell r="I473">
            <v>4</v>
          </cell>
          <cell r="J473">
            <v>11</v>
          </cell>
          <cell r="Q473">
            <v>30</v>
          </cell>
          <cell r="R473">
            <v>30</v>
          </cell>
        </row>
        <row r="474">
          <cell r="B474">
            <v>50</v>
          </cell>
          <cell r="C474" t="str">
            <v>Toukai1</v>
          </cell>
          <cell r="D474">
            <v>53</v>
          </cell>
          <cell r="E474">
            <v>2</v>
          </cell>
          <cell r="F474">
            <v>4</v>
          </cell>
          <cell r="G474">
            <v>7</v>
          </cell>
          <cell r="H474">
            <v>4</v>
          </cell>
          <cell r="I474">
            <v>1</v>
          </cell>
          <cell r="J474">
            <v>5</v>
          </cell>
          <cell r="Q474">
            <v>13</v>
          </cell>
          <cell r="R474">
            <v>13</v>
          </cell>
        </row>
        <row r="475">
          <cell r="B475">
            <v>55</v>
          </cell>
          <cell r="C475" t="str">
            <v>Toukai2</v>
          </cell>
          <cell r="D475">
            <v>70</v>
          </cell>
          <cell r="E475">
            <v>6</v>
          </cell>
          <cell r="F475">
            <v>9</v>
          </cell>
          <cell r="G475">
            <v>7</v>
          </cell>
          <cell r="H475">
            <v>5</v>
          </cell>
          <cell r="I475">
            <v>3</v>
          </cell>
          <cell r="J475">
            <v>3</v>
          </cell>
          <cell r="Q475">
            <v>22</v>
          </cell>
          <cell r="R475">
            <v>22</v>
          </cell>
        </row>
        <row r="476">
          <cell r="B476">
            <v>65</v>
          </cell>
          <cell r="C476" t="str">
            <v>Kansai3</v>
          </cell>
          <cell r="D476">
            <v>33</v>
          </cell>
          <cell r="E476">
            <v>0</v>
          </cell>
          <cell r="F476">
            <v>1</v>
          </cell>
          <cell r="G476">
            <v>1</v>
          </cell>
          <cell r="H476">
            <v>3</v>
          </cell>
          <cell r="I476">
            <v>1</v>
          </cell>
          <cell r="J476">
            <v>3</v>
          </cell>
          <cell r="Q476">
            <v>2</v>
          </cell>
          <cell r="R476">
            <v>2</v>
          </cell>
        </row>
        <row r="477">
          <cell r="B477">
            <v>70</v>
          </cell>
          <cell r="C477" t="str">
            <v>Kansai1</v>
          </cell>
          <cell r="D477">
            <v>77</v>
          </cell>
          <cell r="E477">
            <v>8</v>
          </cell>
          <cell r="F477">
            <v>3</v>
          </cell>
          <cell r="G477">
            <v>5</v>
          </cell>
          <cell r="H477">
            <v>5</v>
          </cell>
          <cell r="I477">
            <v>6</v>
          </cell>
          <cell r="J477">
            <v>5</v>
          </cell>
          <cell r="Q477">
            <v>16</v>
          </cell>
          <cell r="R477">
            <v>16</v>
          </cell>
        </row>
        <row r="478">
          <cell r="B478">
            <v>71</v>
          </cell>
          <cell r="C478" t="str">
            <v>Kansai2</v>
          </cell>
          <cell r="D478">
            <v>70</v>
          </cell>
          <cell r="E478">
            <v>7</v>
          </cell>
          <cell r="F478">
            <v>3</v>
          </cell>
          <cell r="G478">
            <v>4</v>
          </cell>
          <cell r="H478">
            <v>6</v>
          </cell>
          <cell r="I478">
            <v>7</v>
          </cell>
          <cell r="J478">
            <v>6</v>
          </cell>
          <cell r="Q478">
            <v>14</v>
          </cell>
          <cell r="R478">
            <v>14</v>
          </cell>
        </row>
        <row r="479">
          <cell r="B479">
            <v>72</v>
          </cell>
          <cell r="C479" t="str">
            <v>Hokuriku</v>
          </cell>
          <cell r="D479">
            <v>17</v>
          </cell>
          <cell r="E479">
            <v>0</v>
          </cell>
          <cell r="F479">
            <v>1</v>
          </cell>
          <cell r="G479">
            <v>3</v>
          </cell>
          <cell r="H479">
            <v>1</v>
          </cell>
          <cell r="I479">
            <v>1</v>
          </cell>
          <cell r="J479">
            <v>3</v>
          </cell>
          <cell r="Q479">
            <v>4</v>
          </cell>
          <cell r="R479">
            <v>4</v>
          </cell>
        </row>
        <row r="480">
          <cell r="B480">
            <v>75</v>
          </cell>
          <cell r="C480" t="str">
            <v>Okayama</v>
          </cell>
          <cell r="D480">
            <v>30</v>
          </cell>
          <cell r="E480">
            <v>4</v>
          </cell>
          <cell r="F480">
            <v>1</v>
          </cell>
          <cell r="G480">
            <v>2</v>
          </cell>
          <cell r="H480">
            <v>2</v>
          </cell>
          <cell r="I480">
            <v>0</v>
          </cell>
          <cell r="J480">
            <v>2</v>
          </cell>
          <cell r="Q480">
            <v>7</v>
          </cell>
          <cell r="R480">
            <v>7</v>
          </cell>
        </row>
        <row r="481">
          <cell r="B481">
            <v>77</v>
          </cell>
          <cell r="C481" t="str">
            <v>Shikoku</v>
          </cell>
          <cell r="D481">
            <v>47</v>
          </cell>
          <cell r="E481">
            <v>1</v>
          </cell>
          <cell r="F481">
            <v>4</v>
          </cell>
          <cell r="G481">
            <v>6</v>
          </cell>
          <cell r="H481">
            <v>3</v>
          </cell>
          <cell r="I481">
            <v>1</v>
          </cell>
          <cell r="J481">
            <v>1</v>
          </cell>
          <cell r="Q481">
            <v>11</v>
          </cell>
          <cell r="R481">
            <v>11</v>
          </cell>
        </row>
        <row r="482">
          <cell r="B482">
            <v>80</v>
          </cell>
          <cell r="C482" t="str">
            <v>Hiroshima</v>
          </cell>
          <cell r="D482">
            <v>59</v>
          </cell>
          <cell r="E482">
            <v>4</v>
          </cell>
          <cell r="F482">
            <v>6</v>
          </cell>
          <cell r="G482">
            <v>4</v>
          </cell>
          <cell r="H482">
            <v>3</v>
          </cell>
          <cell r="I482">
            <v>5</v>
          </cell>
          <cell r="J482">
            <v>9</v>
          </cell>
          <cell r="Q482">
            <v>14</v>
          </cell>
          <cell r="R482">
            <v>14</v>
          </cell>
        </row>
        <row r="483">
          <cell r="B483">
            <v>90</v>
          </cell>
          <cell r="C483" t="str">
            <v>Kyusyu1</v>
          </cell>
          <cell r="D483">
            <v>87</v>
          </cell>
          <cell r="E483">
            <v>5</v>
          </cell>
          <cell r="F483">
            <v>2</v>
          </cell>
          <cell r="G483">
            <v>7</v>
          </cell>
          <cell r="H483">
            <v>2</v>
          </cell>
          <cell r="I483">
            <v>6</v>
          </cell>
          <cell r="J483">
            <v>7</v>
          </cell>
          <cell r="Q483">
            <v>14</v>
          </cell>
          <cell r="R483">
            <v>14</v>
          </cell>
        </row>
        <row r="484">
          <cell r="B484">
            <v>91</v>
          </cell>
          <cell r="C484" t="str">
            <v>Kyusyu2</v>
          </cell>
          <cell r="D484">
            <v>54</v>
          </cell>
          <cell r="E484">
            <v>11</v>
          </cell>
          <cell r="F484">
            <v>3</v>
          </cell>
          <cell r="G484">
            <v>5</v>
          </cell>
          <cell r="H484">
            <v>3</v>
          </cell>
          <cell r="I484">
            <v>3</v>
          </cell>
          <cell r="J484">
            <v>4</v>
          </cell>
          <cell r="Q484">
            <v>19</v>
          </cell>
          <cell r="R484">
            <v>19</v>
          </cell>
        </row>
        <row r="485">
          <cell r="B485">
            <v>1</v>
          </cell>
          <cell r="C485" t="str">
            <v>Others</v>
          </cell>
          <cell r="D485">
            <v>3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Q485">
            <v>0</v>
          </cell>
          <cell r="R485">
            <v>0</v>
          </cell>
        </row>
        <row r="486">
          <cell r="B486">
            <v>0</v>
          </cell>
          <cell r="C486" t="str">
            <v>Total</v>
          </cell>
          <cell r="D486">
            <v>1074</v>
          </cell>
          <cell r="E486">
            <v>83</v>
          </cell>
          <cell r="F486">
            <v>81</v>
          </cell>
          <cell r="G486">
            <v>99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263</v>
          </cell>
          <cell r="R486">
            <v>263</v>
          </cell>
        </row>
        <row r="487">
          <cell r="B487">
            <v>10</v>
          </cell>
          <cell r="C487" t="str">
            <v>Hokkaido</v>
          </cell>
          <cell r="D487">
            <v>-3</v>
          </cell>
          <cell r="E487">
            <v>-4</v>
          </cell>
          <cell r="F487">
            <v>-5</v>
          </cell>
          <cell r="G487">
            <v>-7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-16</v>
          </cell>
          <cell r="R487">
            <v>-16</v>
          </cell>
        </row>
        <row r="488">
          <cell r="B488">
            <v>20</v>
          </cell>
          <cell r="C488" t="str">
            <v>Minamitohoku</v>
          </cell>
          <cell r="D488">
            <v>-13</v>
          </cell>
          <cell r="E488">
            <v>-1</v>
          </cell>
          <cell r="F488">
            <v>1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</row>
        <row r="489">
          <cell r="B489">
            <v>22</v>
          </cell>
          <cell r="C489" t="str">
            <v>Kitatohoku</v>
          </cell>
          <cell r="D489">
            <v>7</v>
          </cell>
          <cell r="E489">
            <v>-1</v>
          </cell>
          <cell r="F489">
            <v>0</v>
          </cell>
          <cell r="G489">
            <v>-1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-2</v>
          </cell>
          <cell r="R489">
            <v>-2</v>
          </cell>
        </row>
        <row r="490">
          <cell r="B490">
            <v>25</v>
          </cell>
          <cell r="C490" t="str">
            <v>Kitakanto</v>
          </cell>
          <cell r="D490">
            <v>10</v>
          </cell>
          <cell r="E490">
            <v>-2</v>
          </cell>
          <cell r="F490">
            <v>0</v>
          </cell>
          <cell r="G490">
            <v>-1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-3</v>
          </cell>
          <cell r="R490">
            <v>-3</v>
          </cell>
        </row>
        <row r="491">
          <cell r="B491">
            <v>26</v>
          </cell>
          <cell r="C491" t="str">
            <v>Shinetsu</v>
          </cell>
          <cell r="D491">
            <v>12</v>
          </cell>
          <cell r="E491">
            <v>5</v>
          </cell>
          <cell r="F491">
            <v>-2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3</v>
          </cell>
          <cell r="R491">
            <v>3</v>
          </cell>
        </row>
        <row r="492">
          <cell r="B492">
            <v>30</v>
          </cell>
          <cell r="C492" t="str">
            <v>Tokyo1</v>
          </cell>
          <cell r="D492">
            <v>-2</v>
          </cell>
          <cell r="E492">
            <v>4</v>
          </cell>
          <cell r="F492">
            <v>0</v>
          </cell>
          <cell r="G492">
            <v>4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8</v>
          </cell>
          <cell r="R492">
            <v>8</v>
          </cell>
        </row>
        <row r="493">
          <cell r="B493">
            <v>31</v>
          </cell>
          <cell r="C493" t="str">
            <v>Tokyo2</v>
          </cell>
          <cell r="D493">
            <v>35</v>
          </cell>
          <cell r="E493">
            <v>0</v>
          </cell>
          <cell r="F493">
            <v>4</v>
          </cell>
          <cell r="G493">
            <v>-3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1</v>
          </cell>
          <cell r="R493">
            <v>1</v>
          </cell>
        </row>
        <row r="494">
          <cell r="B494">
            <v>35</v>
          </cell>
          <cell r="C494" t="str">
            <v>Yokohama</v>
          </cell>
          <cell r="D494">
            <v>4</v>
          </cell>
          <cell r="E494">
            <v>-1</v>
          </cell>
          <cell r="F494">
            <v>-3</v>
          </cell>
          <cell r="G494">
            <v>-5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-9</v>
          </cell>
          <cell r="R494">
            <v>-9</v>
          </cell>
        </row>
        <row r="495">
          <cell r="B495">
            <v>50</v>
          </cell>
          <cell r="C495" t="str">
            <v>Toukai1</v>
          </cell>
          <cell r="D495">
            <v>15</v>
          </cell>
          <cell r="E495">
            <v>4</v>
          </cell>
          <cell r="F495">
            <v>5</v>
          </cell>
          <cell r="G495">
            <v>-2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7</v>
          </cell>
          <cell r="R495">
            <v>7</v>
          </cell>
        </row>
        <row r="496">
          <cell r="B496">
            <v>55</v>
          </cell>
          <cell r="C496" t="str">
            <v>Toukai2</v>
          </cell>
          <cell r="D496">
            <v>-14</v>
          </cell>
          <cell r="E496">
            <v>3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3</v>
          </cell>
          <cell r="R496">
            <v>3</v>
          </cell>
        </row>
        <row r="497">
          <cell r="B497">
            <v>65</v>
          </cell>
          <cell r="C497" t="str">
            <v>Kansai3</v>
          </cell>
          <cell r="D497">
            <v>-9</v>
          </cell>
          <cell r="E497">
            <v>3</v>
          </cell>
          <cell r="F497">
            <v>1</v>
          </cell>
          <cell r="G497">
            <v>1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5</v>
          </cell>
          <cell r="R497">
            <v>5</v>
          </cell>
        </row>
        <row r="498">
          <cell r="B498">
            <v>70</v>
          </cell>
          <cell r="C498" t="str">
            <v>Kansai1</v>
          </cell>
          <cell r="D498">
            <v>6</v>
          </cell>
          <cell r="E498">
            <v>-3</v>
          </cell>
          <cell r="F498">
            <v>3</v>
          </cell>
          <cell r="G498">
            <v>-4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-4</v>
          </cell>
          <cell r="R498">
            <v>-4</v>
          </cell>
        </row>
        <row r="499">
          <cell r="B499">
            <v>71</v>
          </cell>
          <cell r="C499" t="str">
            <v>Kansai2</v>
          </cell>
          <cell r="D499">
            <v>7</v>
          </cell>
          <cell r="E499">
            <v>-3</v>
          </cell>
          <cell r="F499">
            <v>2</v>
          </cell>
          <cell r="G499">
            <v>4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3</v>
          </cell>
          <cell r="R499">
            <v>3</v>
          </cell>
        </row>
        <row r="500">
          <cell r="B500">
            <v>72</v>
          </cell>
          <cell r="C500" t="str">
            <v>Hokuriku</v>
          </cell>
          <cell r="D500">
            <v>1</v>
          </cell>
          <cell r="E500">
            <v>1</v>
          </cell>
          <cell r="F500">
            <v>0</v>
          </cell>
          <cell r="G500">
            <v>-1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</row>
        <row r="501">
          <cell r="B501">
            <v>75</v>
          </cell>
          <cell r="C501" t="str">
            <v>Okayama</v>
          </cell>
          <cell r="D501">
            <v>-9</v>
          </cell>
          <cell r="E501">
            <v>-3</v>
          </cell>
          <cell r="F501">
            <v>-1</v>
          </cell>
          <cell r="G501">
            <v>1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-3</v>
          </cell>
          <cell r="R501">
            <v>-3</v>
          </cell>
        </row>
        <row r="502">
          <cell r="B502">
            <v>77</v>
          </cell>
          <cell r="C502" t="str">
            <v>Shikoku</v>
          </cell>
          <cell r="D502">
            <v>-25</v>
          </cell>
          <cell r="E502">
            <v>1</v>
          </cell>
          <cell r="F502">
            <v>2</v>
          </cell>
          <cell r="G502">
            <v>-4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-1</v>
          </cell>
          <cell r="R502">
            <v>-1</v>
          </cell>
        </row>
        <row r="503">
          <cell r="B503">
            <v>80</v>
          </cell>
          <cell r="C503" t="str">
            <v>Hiroshima</v>
          </cell>
          <cell r="D503">
            <v>10</v>
          </cell>
          <cell r="E503">
            <v>-1</v>
          </cell>
          <cell r="F503">
            <v>-4</v>
          </cell>
          <cell r="G503">
            <v>5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</row>
        <row r="504">
          <cell r="B504">
            <v>90</v>
          </cell>
          <cell r="C504" t="str">
            <v>Kyusyu1</v>
          </cell>
          <cell r="D504">
            <v>-30</v>
          </cell>
          <cell r="E504">
            <v>-2</v>
          </cell>
          <cell r="F504">
            <v>1</v>
          </cell>
          <cell r="G504">
            <v>-3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-4</v>
          </cell>
          <cell r="R504">
            <v>-4</v>
          </cell>
        </row>
        <row r="505">
          <cell r="B505">
            <v>91</v>
          </cell>
          <cell r="C505" t="str">
            <v>Kyusyu2</v>
          </cell>
          <cell r="D505">
            <v>-5</v>
          </cell>
          <cell r="E505">
            <v>-10</v>
          </cell>
          <cell r="F505">
            <v>-4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-14</v>
          </cell>
          <cell r="R505">
            <v>-14</v>
          </cell>
        </row>
        <row r="506">
          <cell r="B506">
            <v>1</v>
          </cell>
          <cell r="C506" t="str">
            <v>Others</v>
          </cell>
          <cell r="D506">
            <v>5</v>
          </cell>
          <cell r="E506">
            <v>0</v>
          </cell>
          <cell r="F506">
            <v>1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1</v>
          </cell>
          <cell r="R506">
            <v>1</v>
          </cell>
        </row>
        <row r="507">
          <cell r="B507">
            <v>0</v>
          </cell>
          <cell r="C507" t="str">
            <v>Total</v>
          </cell>
          <cell r="D507">
            <v>2</v>
          </cell>
          <cell r="E507">
            <v>-10</v>
          </cell>
          <cell r="F507">
            <v>1</v>
          </cell>
          <cell r="G507">
            <v>-16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-25</v>
          </cell>
          <cell r="R507">
            <v>-25</v>
          </cell>
        </row>
        <row r="508">
          <cell r="B508" t="str">
            <v>J10</v>
          </cell>
          <cell r="C508" t="str">
            <v>Hokkaido</v>
          </cell>
          <cell r="D508">
            <v>13</v>
          </cell>
          <cell r="E508">
            <v>1</v>
          </cell>
          <cell r="F508">
            <v>0</v>
          </cell>
          <cell r="G508">
            <v>1</v>
          </cell>
          <cell r="H508">
            <v>0</v>
          </cell>
          <cell r="I508">
            <v>0</v>
          </cell>
          <cell r="J508">
            <v>1</v>
          </cell>
          <cell r="K508">
            <v>1</v>
          </cell>
          <cell r="L508">
            <v>1</v>
          </cell>
          <cell r="M508">
            <v>0</v>
          </cell>
          <cell r="N508">
            <v>0</v>
          </cell>
          <cell r="O508">
            <v>5</v>
          </cell>
          <cell r="P508">
            <v>2</v>
          </cell>
          <cell r="Q508">
            <v>2</v>
          </cell>
          <cell r="R508">
            <v>2</v>
          </cell>
        </row>
        <row r="509">
          <cell r="B509" t="str">
            <v>J20</v>
          </cell>
          <cell r="C509" t="str">
            <v>Minamitohoku</v>
          </cell>
          <cell r="D509">
            <v>8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1</v>
          </cell>
          <cell r="J509">
            <v>0</v>
          </cell>
          <cell r="K509">
            <v>1</v>
          </cell>
          <cell r="L509">
            <v>1</v>
          </cell>
          <cell r="M509">
            <v>1</v>
          </cell>
          <cell r="N509">
            <v>1</v>
          </cell>
          <cell r="O509">
            <v>0</v>
          </cell>
          <cell r="P509">
            <v>0</v>
          </cell>
          <cell r="Q509">
            <v>1</v>
          </cell>
          <cell r="R509">
            <v>1</v>
          </cell>
        </row>
        <row r="510">
          <cell r="B510" t="str">
            <v>J22</v>
          </cell>
          <cell r="C510" t="str">
            <v>Kitatohoku</v>
          </cell>
          <cell r="D510">
            <v>13</v>
          </cell>
          <cell r="E510">
            <v>1</v>
          </cell>
          <cell r="F510">
            <v>0</v>
          </cell>
          <cell r="G510">
            <v>0</v>
          </cell>
          <cell r="H510">
            <v>3</v>
          </cell>
          <cell r="I510">
            <v>0</v>
          </cell>
          <cell r="J510">
            <v>1</v>
          </cell>
          <cell r="K510">
            <v>2</v>
          </cell>
          <cell r="L510">
            <v>1</v>
          </cell>
          <cell r="M510">
            <v>1</v>
          </cell>
          <cell r="N510">
            <v>0</v>
          </cell>
          <cell r="O510">
            <v>0</v>
          </cell>
          <cell r="P510">
            <v>2</v>
          </cell>
          <cell r="Q510">
            <v>4</v>
          </cell>
          <cell r="R510">
            <v>4</v>
          </cell>
        </row>
        <row r="511">
          <cell r="B511" t="str">
            <v>J25</v>
          </cell>
          <cell r="C511" t="str">
            <v>Kitakanto</v>
          </cell>
          <cell r="D511">
            <v>15</v>
          </cell>
          <cell r="E511">
            <v>1</v>
          </cell>
          <cell r="F511">
            <v>0</v>
          </cell>
          <cell r="G511">
            <v>1</v>
          </cell>
          <cell r="H511">
            <v>1</v>
          </cell>
          <cell r="I511">
            <v>1</v>
          </cell>
          <cell r="J511">
            <v>5</v>
          </cell>
          <cell r="K511">
            <v>2</v>
          </cell>
          <cell r="L511">
            <v>0</v>
          </cell>
          <cell r="M511">
            <v>1</v>
          </cell>
          <cell r="N511">
            <v>2</v>
          </cell>
          <cell r="O511">
            <v>1</v>
          </cell>
          <cell r="P511">
            <v>0</v>
          </cell>
          <cell r="Q511">
            <v>4</v>
          </cell>
          <cell r="R511">
            <v>4</v>
          </cell>
        </row>
        <row r="512">
          <cell r="B512" t="str">
            <v>J26</v>
          </cell>
          <cell r="C512" t="str">
            <v>Shinetsu</v>
          </cell>
          <cell r="D512">
            <v>10</v>
          </cell>
          <cell r="E512">
            <v>0</v>
          </cell>
          <cell r="F512">
            <v>0</v>
          </cell>
          <cell r="G512">
            <v>0</v>
          </cell>
          <cell r="H512">
            <v>1</v>
          </cell>
          <cell r="I512">
            <v>0</v>
          </cell>
          <cell r="J512">
            <v>0</v>
          </cell>
          <cell r="K512">
            <v>1</v>
          </cell>
          <cell r="L512">
            <v>0</v>
          </cell>
          <cell r="M512">
            <v>0</v>
          </cell>
          <cell r="N512">
            <v>2</v>
          </cell>
          <cell r="O512">
            <v>0</v>
          </cell>
          <cell r="P512">
            <v>0</v>
          </cell>
          <cell r="Q512">
            <v>1</v>
          </cell>
          <cell r="R512">
            <v>1</v>
          </cell>
        </row>
        <row r="513">
          <cell r="B513" t="str">
            <v>J30</v>
          </cell>
          <cell r="C513" t="str">
            <v>Tokyo1</v>
          </cell>
          <cell r="D513">
            <v>45</v>
          </cell>
          <cell r="E513">
            <v>0</v>
          </cell>
          <cell r="F513">
            <v>1</v>
          </cell>
          <cell r="G513">
            <v>4</v>
          </cell>
          <cell r="H513">
            <v>2</v>
          </cell>
          <cell r="I513">
            <v>1</v>
          </cell>
          <cell r="J513">
            <v>2</v>
          </cell>
          <cell r="K513">
            <v>4</v>
          </cell>
          <cell r="L513">
            <v>7</v>
          </cell>
          <cell r="M513">
            <v>3</v>
          </cell>
          <cell r="N513">
            <v>9</v>
          </cell>
          <cell r="O513">
            <v>3</v>
          </cell>
          <cell r="P513">
            <v>3</v>
          </cell>
          <cell r="Q513">
            <v>8</v>
          </cell>
          <cell r="R513">
            <v>8</v>
          </cell>
        </row>
        <row r="514">
          <cell r="B514" t="str">
            <v>J31</v>
          </cell>
          <cell r="C514" t="str">
            <v>Tokyo2</v>
          </cell>
          <cell r="D514">
            <v>46</v>
          </cell>
          <cell r="E514">
            <v>1</v>
          </cell>
          <cell r="F514">
            <v>3</v>
          </cell>
          <cell r="G514">
            <v>2</v>
          </cell>
          <cell r="H514">
            <v>5</v>
          </cell>
          <cell r="I514">
            <v>1</v>
          </cell>
          <cell r="J514">
            <v>4</v>
          </cell>
          <cell r="K514">
            <v>3</v>
          </cell>
          <cell r="L514">
            <v>4</v>
          </cell>
          <cell r="M514">
            <v>0</v>
          </cell>
          <cell r="N514">
            <v>10</v>
          </cell>
          <cell r="O514">
            <v>5</v>
          </cell>
          <cell r="P514">
            <v>1</v>
          </cell>
          <cell r="Q514">
            <v>12</v>
          </cell>
          <cell r="R514">
            <v>12</v>
          </cell>
        </row>
        <row r="515">
          <cell r="B515" t="str">
            <v>J35</v>
          </cell>
          <cell r="C515" t="str">
            <v>Yokohama</v>
          </cell>
          <cell r="D515">
            <v>43</v>
          </cell>
          <cell r="E515">
            <v>2</v>
          </cell>
          <cell r="F515">
            <v>2</v>
          </cell>
          <cell r="G515">
            <v>2</v>
          </cell>
          <cell r="H515">
            <v>3</v>
          </cell>
          <cell r="I515">
            <v>4</v>
          </cell>
          <cell r="J515">
            <v>3</v>
          </cell>
          <cell r="K515">
            <v>1</v>
          </cell>
          <cell r="L515">
            <v>3</v>
          </cell>
          <cell r="M515">
            <v>0</v>
          </cell>
          <cell r="N515">
            <v>10</v>
          </cell>
          <cell r="O515">
            <v>2</v>
          </cell>
          <cell r="P515">
            <v>3</v>
          </cell>
          <cell r="Q515">
            <v>13</v>
          </cell>
          <cell r="R515">
            <v>13</v>
          </cell>
        </row>
        <row r="516">
          <cell r="B516" t="str">
            <v>J50</v>
          </cell>
          <cell r="C516" t="str">
            <v>Toukai1</v>
          </cell>
          <cell r="D516">
            <v>41</v>
          </cell>
          <cell r="E516">
            <v>2</v>
          </cell>
          <cell r="F516">
            <v>8</v>
          </cell>
          <cell r="G516">
            <v>3</v>
          </cell>
          <cell r="H516">
            <v>6</v>
          </cell>
          <cell r="I516">
            <v>4</v>
          </cell>
          <cell r="J516">
            <v>2</v>
          </cell>
          <cell r="K516">
            <v>3</v>
          </cell>
          <cell r="L516">
            <v>1</v>
          </cell>
          <cell r="M516">
            <v>5</v>
          </cell>
          <cell r="N516">
            <v>2</v>
          </cell>
          <cell r="O516">
            <v>7</v>
          </cell>
          <cell r="P516">
            <v>2</v>
          </cell>
          <cell r="Q516">
            <v>23</v>
          </cell>
          <cell r="R516">
            <v>23</v>
          </cell>
        </row>
        <row r="517">
          <cell r="B517" t="str">
            <v>J55</v>
          </cell>
          <cell r="C517" t="str">
            <v>Toukai2</v>
          </cell>
          <cell r="D517">
            <v>28</v>
          </cell>
          <cell r="E517">
            <v>4</v>
          </cell>
          <cell r="F517">
            <v>4</v>
          </cell>
          <cell r="G517">
            <v>2</v>
          </cell>
          <cell r="H517">
            <v>3</v>
          </cell>
          <cell r="I517">
            <v>2</v>
          </cell>
          <cell r="J517">
            <v>1</v>
          </cell>
          <cell r="K517">
            <v>1</v>
          </cell>
          <cell r="L517">
            <v>3</v>
          </cell>
          <cell r="M517">
            <v>1</v>
          </cell>
          <cell r="N517">
            <v>1</v>
          </cell>
          <cell r="O517">
            <v>4</v>
          </cell>
          <cell r="P517">
            <v>2</v>
          </cell>
          <cell r="Q517">
            <v>15</v>
          </cell>
          <cell r="R517">
            <v>15</v>
          </cell>
        </row>
        <row r="518">
          <cell r="B518" t="str">
            <v>J65</v>
          </cell>
          <cell r="C518" t="str">
            <v>Kansai3</v>
          </cell>
          <cell r="D518">
            <v>5</v>
          </cell>
          <cell r="E518">
            <v>3</v>
          </cell>
          <cell r="F518">
            <v>0</v>
          </cell>
          <cell r="G518">
            <v>1</v>
          </cell>
          <cell r="H518">
            <v>3</v>
          </cell>
          <cell r="I518">
            <v>0</v>
          </cell>
          <cell r="J518">
            <v>0</v>
          </cell>
          <cell r="K518">
            <v>0</v>
          </cell>
          <cell r="L518">
            <v>2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7</v>
          </cell>
          <cell r="R518">
            <v>7</v>
          </cell>
        </row>
        <row r="519">
          <cell r="B519" t="str">
            <v>J70</v>
          </cell>
          <cell r="C519" t="str">
            <v>Kansai1</v>
          </cell>
          <cell r="D519">
            <v>20</v>
          </cell>
          <cell r="E519">
            <v>3</v>
          </cell>
          <cell r="F519">
            <v>0</v>
          </cell>
          <cell r="G519">
            <v>0</v>
          </cell>
          <cell r="H519">
            <v>0</v>
          </cell>
          <cell r="I519">
            <v>2</v>
          </cell>
          <cell r="J519">
            <v>1</v>
          </cell>
          <cell r="K519">
            <v>1</v>
          </cell>
          <cell r="L519">
            <v>0</v>
          </cell>
          <cell r="M519">
            <v>3</v>
          </cell>
          <cell r="N519">
            <v>2</v>
          </cell>
          <cell r="O519">
            <v>1</v>
          </cell>
          <cell r="P519">
            <v>1</v>
          </cell>
          <cell r="Q519">
            <v>5</v>
          </cell>
          <cell r="R519">
            <v>5</v>
          </cell>
        </row>
        <row r="520">
          <cell r="B520" t="str">
            <v>J71</v>
          </cell>
          <cell r="C520" t="str">
            <v>Kansai2</v>
          </cell>
          <cell r="D520">
            <v>20</v>
          </cell>
          <cell r="E520">
            <v>0</v>
          </cell>
          <cell r="F520">
            <v>1</v>
          </cell>
          <cell r="G520">
            <v>0</v>
          </cell>
          <cell r="H520">
            <v>0</v>
          </cell>
          <cell r="I520">
            <v>1</v>
          </cell>
          <cell r="J520">
            <v>2</v>
          </cell>
          <cell r="K520">
            <v>0</v>
          </cell>
          <cell r="L520">
            <v>2</v>
          </cell>
          <cell r="M520">
            <v>3</v>
          </cell>
          <cell r="N520">
            <v>2</v>
          </cell>
          <cell r="O520">
            <v>1</v>
          </cell>
          <cell r="P520">
            <v>1</v>
          </cell>
          <cell r="Q520">
            <v>2</v>
          </cell>
          <cell r="R520">
            <v>2</v>
          </cell>
        </row>
        <row r="521">
          <cell r="B521" t="str">
            <v>J72</v>
          </cell>
          <cell r="C521" t="str">
            <v>Hokuriku</v>
          </cell>
          <cell r="D521">
            <v>10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1</v>
          </cell>
          <cell r="K521">
            <v>2</v>
          </cell>
          <cell r="L521">
            <v>4</v>
          </cell>
          <cell r="M521">
            <v>0</v>
          </cell>
          <cell r="N521">
            <v>1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</row>
        <row r="522">
          <cell r="B522" t="str">
            <v>J75</v>
          </cell>
          <cell r="C522" t="str">
            <v>Okayama</v>
          </cell>
          <cell r="D522">
            <v>11</v>
          </cell>
          <cell r="E522">
            <v>0</v>
          </cell>
          <cell r="F522">
            <v>0</v>
          </cell>
          <cell r="G522">
            <v>3</v>
          </cell>
          <cell r="H522">
            <v>3</v>
          </cell>
          <cell r="I522">
            <v>1</v>
          </cell>
          <cell r="J522">
            <v>0</v>
          </cell>
          <cell r="K522">
            <v>1</v>
          </cell>
          <cell r="L522">
            <v>2</v>
          </cell>
          <cell r="M522">
            <v>0</v>
          </cell>
          <cell r="N522">
            <v>0</v>
          </cell>
          <cell r="O522">
            <v>4</v>
          </cell>
          <cell r="P522">
            <v>0</v>
          </cell>
          <cell r="Q522">
            <v>7</v>
          </cell>
          <cell r="R522">
            <v>7</v>
          </cell>
        </row>
        <row r="523">
          <cell r="B523" t="str">
            <v>J77</v>
          </cell>
          <cell r="C523" t="str">
            <v>Shikoku</v>
          </cell>
          <cell r="D523">
            <v>15</v>
          </cell>
          <cell r="E523">
            <v>2</v>
          </cell>
          <cell r="F523">
            <v>4</v>
          </cell>
          <cell r="G523">
            <v>2</v>
          </cell>
          <cell r="H523">
            <v>0</v>
          </cell>
          <cell r="I523">
            <v>3</v>
          </cell>
          <cell r="J523">
            <v>3</v>
          </cell>
          <cell r="K523">
            <v>1</v>
          </cell>
          <cell r="L523">
            <v>1</v>
          </cell>
          <cell r="M523">
            <v>1</v>
          </cell>
          <cell r="N523">
            <v>1</v>
          </cell>
          <cell r="O523">
            <v>2</v>
          </cell>
          <cell r="P523">
            <v>0</v>
          </cell>
          <cell r="Q523">
            <v>11</v>
          </cell>
          <cell r="R523">
            <v>11</v>
          </cell>
        </row>
        <row r="524">
          <cell r="B524" t="str">
            <v>J80</v>
          </cell>
          <cell r="C524" t="str">
            <v>Hiroshima</v>
          </cell>
          <cell r="D524">
            <v>30</v>
          </cell>
          <cell r="E524">
            <v>1</v>
          </cell>
          <cell r="F524">
            <v>2</v>
          </cell>
          <cell r="G524">
            <v>8</v>
          </cell>
          <cell r="H524">
            <v>4</v>
          </cell>
          <cell r="I524">
            <v>2</v>
          </cell>
          <cell r="J524">
            <v>7</v>
          </cell>
          <cell r="K524">
            <v>2</v>
          </cell>
          <cell r="L524">
            <v>3</v>
          </cell>
          <cell r="M524">
            <v>2</v>
          </cell>
          <cell r="N524">
            <v>3</v>
          </cell>
          <cell r="O524">
            <v>2</v>
          </cell>
          <cell r="P524">
            <v>1</v>
          </cell>
          <cell r="Q524">
            <v>17</v>
          </cell>
          <cell r="R524">
            <v>17</v>
          </cell>
        </row>
        <row r="525">
          <cell r="B525" t="str">
            <v>J90</v>
          </cell>
          <cell r="C525" t="str">
            <v>Kyusyu1</v>
          </cell>
          <cell r="D525">
            <v>33</v>
          </cell>
          <cell r="E525">
            <v>2</v>
          </cell>
          <cell r="F525">
            <v>2</v>
          </cell>
          <cell r="G525">
            <v>1</v>
          </cell>
          <cell r="H525">
            <v>3</v>
          </cell>
          <cell r="I525">
            <v>9</v>
          </cell>
          <cell r="J525">
            <v>1</v>
          </cell>
          <cell r="K525">
            <v>1</v>
          </cell>
          <cell r="L525">
            <v>4</v>
          </cell>
          <cell r="M525">
            <v>2</v>
          </cell>
          <cell r="N525">
            <v>3</v>
          </cell>
          <cell r="O525">
            <v>5</v>
          </cell>
          <cell r="P525">
            <v>1</v>
          </cell>
          <cell r="Q525">
            <v>17</v>
          </cell>
          <cell r="R525">
            <v>17</v>
          </cell>
        </row>
        <row r="526">
          <cell r="B526" t="str">
            <v>J91</v>
          </cell>
          <cell r="C526" t="str">
            <v>Kyusyu2</v>
          </cell>
          <cell r="D526">
            <v>14</v>
          </cell>
          <cell r="E526">
            <v>0</v>
          </cell>
          <cell r="F526">
            <v>3</v>
          </cell>
          <cell r="G526">
            <v>0</v>
          </cell>
          <cell r="H526">
            <v>1</v>
          </cell>
          <cell r="I526">
            <v>0</v>
          </cell>
          <cell r="J526">
            <v>1</v>
          </cell>
          <cell r="K526">
            <v>2</v>
          </cell>
          <cell r="L526">
            <v>1</v>
          </cell>
          <cell r="M526">
            <v>1</v>
          </cell>
          <cell r="N526">
            <v>0</v>
          </cell>
          <cell r="O526">
            <v>1</v>
          </cell>
          <cell r="P526">
            <v>2</v>
          </cell>
          <cell r="Q526">
            <v>4</v>
          </cell>
          <cell r="R526">
            <v>4</v>
          </cell>
        </row>
        <row r="527">
          <cell r="B527">
            <v>1</v>
          </cell>
          <cell r="C527" t="str">
            <v>Others</v>
          </cell>
          <cell r="D527">
            <v>1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</row>
        <row r="528">
          <cell r="B528">
            <v>0</v>
          </cell>
          <cell r="C528" t="str">
            <v>Total</v>
          </cell>
          <cell r="D528">
            <v>421</v>
          </cell>
          <cell r="E528">
            <v>23</v>
          </cell>
          <cell r="F528">
            <v>30</v>
          </cell>
          <cell r="G528">
            <v>30</v>
          </cell>
          <cell r="H528">
            <v>38</v>
          </cell>
          <cell r="I528">
            <v>32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153</v>
          </cell>
          <cell r="R528">
            <v>153</v>
          </cell>
        </row>
        <row r="529">
          <cell r="B529">
            <v>10</v>
          </cell>
          <cell r="C529" t="str">
            <v>Hokkaido</v>
          </cell>
          <cell r="D529">
            <v>2</v>
          </cell>
          <cell r="E529">
            <v>3</v>
          </cell>
          <cell r="F529">
            <v>3</v>
          </cell>
          <cell r="G529">
            <v>6</v>
          </cell>
          <cell r="H529">
            <v>1</v>
          </cell>
          <cell r="I529">
            <v>0</v>
          </cell>
          <cell r="J529">
            <v>1</v>
          </cell>
          <cell r="Q529">
            <v>12</v>
          </cell>
          <cell r="R529">
            <v>12</v>
          </cell>
        </row>
        <row r="530">
          <cell r="B530">
            <v>20</v>
          </cell>
          <cell r="C530" t="str">
            <v>Minamitohoku</v>
          </cell>
          <cell r="D530">
            <v>9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2</v>
          </cell>
          <cell r="Q530">
            <v>0</v>
          </cell>
          <cell r="R530">
            <v>0</v>
          </cell>
        </row>
        <row r="531">
          <cell r="B531">
            <v>22</v>
          </cell>
          <cell r="C531" t="str">
            <v>Kitatohoku</v>
          </cell>
          <cell r="D531">
            <v>9</v>
          </cell>
          <cell r="E531">
            <v>1</v>
          </cell>
          <cell r="F531">
            <v>1</v>
          </cell>
          <cell r="G531">
            <v>1</v>
          </cell>
          <cell r="H531">
            <v>0</v>
          </cell>
          <cell r="I531">
            <v>2</v>
          </cell>
          <cell r="J531">
            <v>2</v>
          </cell>
          <cell r="Q531">
            <v>3</v>
          </cell>
          <cell r="R531">
            <v>3</v>
          </cell>
        </row>
        <row r="532">
          <cell r="B532">
            <v>25</v>
          </cell>
          <cell r="C532" t="str">
            <v>Kitakanto</v>
          </cell>
          <cell r="D532">
            <v>11</v>
          </cell>
          <cell r="E532">
            <v>0</v>
          </cell>
          <cell r="F532">
            <v>1</v>
          </cell>
          <cell r="G532">
            <v>1</v>
          </cell>
          <cell r="H532">
            <v>0</v>
          </cell>
          <cell r="I532">
            <v>0</v>
          </cell>
          <cell r="J532">
            <v>2</v>
          </cell>
          <cell r="Q532">
            <v>2</v>
          </cell>
          <cell r="R532">
            <v>2</v>
          </cell>
        </row>
        <row r="533">
          <cell r="B533">
            <v>26</v>
          </cell>
          <cell r="C533" t="str">
            <v>Shinetsu</v>
          </cell>
          <cell r="D533">
            <v>5</v>
          </cell>
          <cell r="E533">
            <v>0</v>
          </cell>
          <cell r="F533">
            <v>1</v>
          </cell>
          <cell r="G533">
            <v>1</v>
          </cell>
          <cell r="H533">
            <v>0</v>
          </cell>
          <cell r="I533">
            <v>0</v>
          </cell>
          <cell r="J533">
            <v>4</v>
          </cell>
          <cell r="Q533">
            <v>2</v>
          </cell>
          <cell r="R533">
            <v>2</v>
          </cell>
        </row>
        <row r="534">
          <cell r="B534">
            <v>30</v>
          </cell>
          <cell r="C534" t="str">
            <v>Tokyo1</v>
          </cell>
          <cell r="D534">
            <v>26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1</v>
          </cell>
          <cell r="J534">
            <v>0</v>
          </cell>
          <cell r="Q534">
            <v>0</v>
          </cell>
          <cell r="R534">
            <v>0</v>
          </cell>
        </row>
        <row r="535">
          <cell r="B535">
            <v>31</v>
          </cell>
          <cell r="C535" t="str">
            <v>Tokyo2</v>
          </cell>
          <cell r="D535">
            <v>7</v>
          </cell>
          <cell r="E535">
            <v>1</v>
          </cell>
          <cell r="F535">
            <v>0</v>
          </cell>
          <cell r="G535">
            <v>3</v>
          </cell>
          <cell r="H535">
            <v>2</v>
          </cell>
          <cell r="I535">
            <v>0</v>
          </cell>
          <cell r="J535">
            <v>1</v>
          </cell>
          <cell r="Q535">
            <v>4</v>
          </cell>
          <cell r="R535">
            <v>4</v>
          </cell>
        </row>
        <row r="536">
          <cell r="B536">
            <v>35</v>
          </cell>
          <cell r="C536" t="str">
            <v>Yokohama</v>
          </cell>
          <cell r="D536">
            <v>27</v>
          </cell>
          <cell r="E536">
            <v>1</v>
          </cell>
          <cell r="F536">
            <v>1</v>
          </cell>
          <cell r="G536">
            <v>1</v>
          </cell>
          <cell r="H536">
            <v>4</v>
          </cell>
          <cell r="I536">
            <v>0</v>
          </cell>
          <cell r="J536">
            <v>1</v>
          </cell>
          <cell r="Q536">
            <v>3</v>
          </cell>
          <cell r="R536">
            <v>3</v>
          </cell>
        </row>
        <row r="537">
          <cell r="B537">
            <v>50</v>
          </cell>
          <cell r="C537" t="str">
            <v>Toukai1</v>
          </cell>
          <cell r="D537">
            <v>12</v>
          </cell>
          <cell r="E537">
            <v>1</v>
          </cell>
          <cell r="F537">
            <v>2</v>
          </cell>
          <cell r="G537">
            <v>0</v>
          </cell>
          <cell r="H537">
            <v>0</v>
          </cell>
          <cell r="I537">
            <v>1</v>
          </cell>
          <cell r="J537">
            <v>0</v>
          </cell>
          <cell r="Q537">
            <v>3</v>
          </cell>
          <cell r="R537">
            <v>3</v>
          </cell>
        </row>
        <row r="538">
          <cell r="B538">
            <v>55</v>
          </cell>
          <cell r="C538" t="str">
            <v>Toukai2</v>
          </cell>
          <cell r="D538">
            <v>23</v>
          </cell>
          <cell r="E538">
            <v>0</v>
          </cell>
          <cell r="F538">
            <v>2</v>
          </cell>
          <cell r="G538">
            <v>2</v>
          </cell>
          <cell r="H538">
            <v>1</v>
          </cell>
          <cell r="I538">
            <v>0</v>
          </cell>
          <cell r="J538">
            <v>0</v>
          </cell>
          <cell r="Q538">
            <v>4</v>
          </cell>
          <cell r="R538">
            <v>4</v>
          </cell>
        </row>
        <row r="539">
          <cell r="B539">
            <v>65</v>
          </cell>
          <cell r="C539" t="str">
            <v>Kansai3</v>
          </cell>
          <cell r="D539">
            <v>1</v>
          </cell>
          <cell r="E539">
            <v>0</v>
          </cell>
          <cell r="F539">
            <v>0</v>
          </cell>
          <cell r="G539">
            <v>0</v>
          </cell>
          <cell r="H539">
            <v>1</v>
          </cell>
          <cell r="I539">
            <v>1</v>
          </cell>
          <cell r="J539">
            <v>0</v>
          </cell>
          <cell r="Q539">
            <v>0</v>
          </cell>
          <cell r="R539">
            <v>0</v>
          </cell>
        </row>
        <row r="540">
          <cell r="B540">
            <v>70</v>
          </cell>
          <cell r="C540" t="str">
            <v>Kansai1</v>
          </cell>
          <cell r="D540">
            <v>7</v>
          </cell>
          <cell r="E540">
            <v>4</v>
          </cell>
          <cell r="F540">
            <v>0</v>
          </cell>
          <cell r="G540">
            <v>4</v>
          </cell>
          <cell r="H540">
            <v>0</v>
          </cell>
          <cell r="I540">
            <v>1</v>
          </cell>
          <cell r="J540">
            <v>1</v>
          </cell>
          <cell r="Q540">
            <v>8</v>
          </cell>
          <cell r="R540">
            <v>8</v>
          </cell>
        </row>
        <row r="541">
          <cell r="B541">
            <v>71</v>
          </cell>
          <cell r="C541" t="str">
            <v>Kansai2</v>
          </cell>
          <cell r="D541">
            <v>2</v>
          </cell>
          <cell r="E541">
            <v>1</v>
          </cell>
          <cell r="F541">
            <v>0</v>
          </cell>
          <cell r="G541">
            <v>0</v>
          </cell>
          <cell r="H541">
            <v>1</v>
          </cell>
          <cell r="I541">
            <v>1</v>
          </cell>
          <cell r="J541">
            <v>0</v>
          </cell>
          <cell r="Q541">
            <v>1</v>
          </cell>
          <cell r="R541">
            <v>1</v>
          </cell>
        </row>
        <row r="542">
          <cell r="B542">
            <v>72</v>
          </cell>
          <cell r="C542" t="str">
            <v>Hokuriku</v>
          </cell>
          <cell r="D542">
            <v>6</v>
          </cell>
          <cell r="E542">
            <v>1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Q542">
            <v>1</v>
          </cell>
          <cell r="R542">
            <v>1</v>
          </cell>
        </row>
        <row r="543">
          <cell r="B543">
            <v>75</v>
          </cell>
          <cell r="C543" t="str">
            <v>Okayama</v>
          </cell>
          <cell r="D543">
            <v>10</v>
          </cell>
          <cell r="E543">
            <v>1</v>
          </cell>
          <cell r="F543">
            <v>0</v>
          </cell>
          <cell r="G543">
            <v>2</v>
          </cell>
          <cell r="H543">
            <v>1</v>
          </cell>
          <cell r="I543">
            <v>0</v>
          </cell>
          <cell r="J543">
            <v>1</v>
          </cell>
          <cell r="Q543">
            <v>3</v>
          </cell>
          <cell r="R543">
            <v>3</v>
          </cell>
        </row>
        <row r="544">
          <cell r="B544">
            <v>77</v>
          </cell>
          <cell r="C544" t="str">
            <v>Shikoku</v>
          </cell>
          <cell r="D544">
            <v>8</v>
          </cell>
          <cell r="E544">
            <v>0</v>
          </cell>
          <cell r="F544">
            <v>1</v>
          </cell>
          <cell r="G544">
            <v>2</v>
          </cell>
          <cell r="H544">
            <v>1</v>
          </cell>
          <cell r="I544">
            <v>0</v>
          </cell>
          <cell r="J544">
            <v>0</v>
          </cell>
          <cell r="Q544">
            <v>3</v>
          </cell>
          <cell r="R544">
            <v>3</v>
          </cell>
        </row>
        <row r="545">
          <cell r="B545">
            <v>80</v>
          </cell>
          <cell r="C545" t="str">
            <v>Hiroshima</v>
          </cell>
          <cell r="D545">
            <v>11</v>
          </cell>
          <cell r="E545">
            <v>0</v>
          </cell>
          <cell r="F545">
            <v>1</v>
          </cell>
          <cell r="G545">
            <v>1</v>
          </cell>
          <cell r="H545">
            <v>1</v>
          </cell>
          <cell r="I545">
            <v>0</v>
          </cell>
          <cell r="J545">
            <v>1</v>
          </cell>
          <cell r="Q545">
            <v>2</v>
          </cell>
          <cell r="R545">
            <v>2</v>
          </cell>
        </row>
        <row r="546">
          <cell r="B546">
            <v>90</v>
          </cell>
          <cell r="C546" t="str">
            <v>Kyusyu1</v>
          </cell>
          <cell r="D546">
            <v>14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2</v>
          </cell>
          <cell r="J546">
            <v>1</v>
          </cell>
          <cell r="Q546">
            <v>0</v>
          </cell>
          <cell r="R546">
            <v>0</v>
          </cell>
        </row>
        <row r="547">
          <cell r="B547">
            <v>91</v>
          </cell>
          <cell r="C547" t="str">
            <v>Kyusyu2</v>
          </cell>
          <cell r="D547">
            <v>14</v>
          </cell>
          <cell r="E547">
            <v>0</v>
          </cell>
          <cell r="F547">
            <v>6</v>
          </cell>
          <cell r="G547">
            <v>0</v>
          </cell>
          <cell r="H547">
            <v>0</v>
          </cell>
          <cell r="I547">
            <v>2</v>
          </cell>
          <cell r="J547">
            <v>1</v>
          </cell>
          <cell r="Q547">
            <v>6</v>
          </cell>
          <cell r="R547">
            <v>6</v>
          </cell>
        </row>
        <row r="548">
          <cell r="B548">
            <v>1</v>
          </cell>
          <cell r="C548" t="str">
            <v>Others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Q548">
            <v>0</v>
          </cell>
          <cell r="R548">
            <v>0</v>
          </cell>
        </row>
        <row r="549">
          <cell r="B549">
            <v>0</v>
          </cell>
          <cell r="C549" t="str">
            <v>Total</v>
          </cell>
          <cell r="D549">
            <v>204</v>
          </cell>
          <cell r="E549">
            <v>14</v>
          </cell>
          <cell r="F549">
            <v>19</v>
          </cell>
          <cell r="G549">
            <v>24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57</v>
          </cell>
          <cell r="R549">
            <v>57</v>
          </cell>
        </row>
        <row r="571">
          <cell r="B571">
            <v>10</v>
          </cell>
          <cell r="C571" t="str">
            <v>Hokkaido</v>
          </cell>
          <cell r="D571">
            <v>95</v>
          </cell>
          <cell r="E571">
            <v>6</v>
          </cell>
          <cell r="F571">
            <v>8</v>
          </cell>
          <cell r="G571">
            <v>10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24</v>
          </cell>
          <cell r="R571">
            <v>24</v>
          </cell>
        </row>
        <row r="572">
          <cell r="B572">
            <v>20</v>
          </cell>
          <cell r="C572" t="str">
            <v>Minamitohoku</v>
          </cell>
          <cell r="D572">
            <v>35</v>
          </cell>
          <cell r="E572">
            <v>2</v>
          </cell>
          <cell r="F572">
            <v>3</v>
          </cell>
          <cell r="G572">
            <v>3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8</v>
          </cell>
          <cell r="R572">
            <v>8</v>
          </cell>
        </row>
        <row r="573">
          <cell r="B573">
            <v>22</v>
          </cell>
          <cell r="C573" t="str">
            <v>Kitatohoku</v>
          </cell>
          <cell r="D573">
            <v>40</v>
          </cell>
          <cell r="E573">
            <v>4</v>
          </cell>
          <cell r="F573">
            <v>2</v>
          </cell>
          <cell r="G573">
            <v>2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8</v>
          </cell>
          <cell r="R573">
            <v>8</v>
          </cell>
        </row>
        <row r="574">
          <cell r="B574">
            <v>25</v>
          </cell>
          <cell r="C574" t="str">
            <v>Kitakanto</v>
          </cell>
          <cell r="D574">
            <v>57</v>
          </cell>
          <cell r="E574">
            <v>3</v>
          </cell>
          <cell r="F574">
            <v>4</v>
          </cell>
          <cell r="G574">
            <v>5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12</v>
          </cell>
          <cell r="R574">
            <v>12</v>
          </cell>
        </row>
        <row r="575">
          <cell r="B575">
            <v>26</v>
          </cell>
          <cell r="C575" t="str">
            <v>Shinetsu</v>
          </cell>
          <cell r="D575">
            <v>56</v>
          </cell>
          <cell r="E575">
            <v>5</v>
          </cell>
          <cell r="F575">
            <v>3</v>
          </cell>
          <cell r="G575">
            <v>3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11</v>
          </cell>
          <cell r="R575">
            <v>11</v>
          </cell>
        </row>
        <row r="576">
          <cell r="B576">
            <v>30</v>
          </cell>
          <cell r="C576" t="str">
            <v>Tokyo1</v>
          </cell>
          <cell r="D576">
            <v>106</v>
          </cell>
          <cell r="E576">
            <v>6</v>
          </cell>
          <cell r="F576">
            <v>8</v>
          </cell>
          <cell r="G576">
            <v>11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25</v>
          </cell>
          <cell r="R576">
            <v>25</v>
          </cell>
        </row>
        <row r="577">
          <cell r="B577">
            <v>31</v>
          </cell>
          <cell r="C577" t="str">
            <v>Tokyo2</v>
          </cell>
          <cell r="D577">
            <v>113</v>
          </cell>
          <cell r="E577">
            <v>7</v>
          </cell>
          <cell r="F577">
            <v>10</v>
          </cell>
          <cell r="G577">
            <v>6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23</v>
          </cell>
          <cell r="R577">
            <v>23</v>
          </cell>
        </row>
        <row r="578">
          <cell r="B578">
            <v>35</v>
          </cell>
          <cell r="C578" t="str">
            <v>Yokohama</v>
          </cell>
          <cell r="D578">
            <v>118</v>
          </cell>
          <cell r="E578">
            <v>8</v>
          </cell>
          <cell r="F578">
            <v>8</v>
          </cell>
          <cell r="G578">
            <v>8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24</v>
          </cell>
          <cell r="R578">
            <v>24</v>
          </cell>
        </row>
        <row r="579">
          <cell r="B579">
            <v>50</v>
          </cell>
          <cell r="C579" t="str">
            <v>Toukai1</v>
          </cell>
          <cell r="D579">
            <v>80</v>
          </cell>
          <cell r="E579">
            <v>7</v>
          </cell>
          <cell r="F579">
            <v>11</v>
          </cell>
          <cell r="G579">
            <v>5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23</v>
          </cell>
          <cell r="R579">
            <v>23</v>
          </cell>
        </row>
        <row r="580">
          <cell r="B580">
            <v>55</v>
          </cell>
          <cell r="C580" t="str">
            <v>Toukai2</v>
          </cell>
          <cell r="D580">
            <v>79</v>
          </cell>
          <cell r="E580">
            <v>9</v>
          </cell>
          <cell r="F580">
            <v>11</v>
          </cell>
          <cell r="G580">
            <v>9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29</v>
          </cell>
          <cell r="R580">
            <v>29</v>
          </cell>
        </row>
        <row r="581">
          <cell r="B581">
            <v>65</v>
          </cell>
          <cell r="C581" t="str">
            <v>Kansai3</v>
          </cell>
          <cell r="D581">
            <v>25</v>
          </cell>
          <cell r="E581">
            <v>3</v>
          </cell>
          <cell r="F581">
            <v>2</v>
          </cell>
          <cell r="G581">
            <v>2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7</v>
          </cell>
          <cell r="R581">
            <v>7</v>
          </cell>
        </row>
        <row r="582">
          <cell r="B582">
            <v>70</v>
          </cell>
          <cell r="C582" t="str">
            <v>Kansai1</v>
          </cell>
          <cell r="D582">
            <v>90</v>
          </cell>
          <cell r="E582">
            <v>9</v>
          </cell>
          <cell r="F582">
            <v>6</v>
          </cell>
          <cell r="G582">
            <v>5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20</v>
          </cell>
          <cell r="R582">
            <v>20</v>
          </cell>
        </row>
        <row r="583">
          <cell r="B583">
            <v>71</v>
          </cell>
          <cell r="C583" t="str">
            <v>Kansai2</v>
          </cell>
          <cell r="D583">
            <v>79</v>
          </cell>
          <cell r="E583">
            <v>5</v>
          </cell>
          <cell r="F583">
            <v>5</v>
          </cell>
          <cell r="G583">
            <v>8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18</v>
          </cell>
          <cell r="R583">
            <v>18</v>
          </cell>
        </row>
        <row r="584">
          <cell r="B584">
            <v>72</v>
          </cell>
          <cell r="C584" t="str">
            <v>Hokuriku</v>
          </cell>
          <cell r="D584">
            <v>24</v>
          </cell>
          <cell r="E584">
            <v>2</v>
          </cell>
          <cell r="F584">
            <v>1</v>
          </cell>
          <cell r="G584">
            <v>2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5</v>
          </cell>
          <cell r="R584">
            <v>5</v>
          </cell>
        </row>
        <row r="585">
          <cell r="B585">
            <v>75</v>
          </cell>
          <cell r="C585" t="str">
            <v>Okayama</v>
          </cell>
          <cell r="D585">
            <v>31</v>
          </cell>
          <cell r="E585">
            <v>2</v>
          </cell>
          <cell r="F585">
            <v>0</v>
          </cell>
          <cell r="G585">
            <v>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7</v>
          </cell>
          <cell r="R585">
            <v>7</v>
          </cell>
        </row>
        <row r="586">
          <cell r="B586">
            <v>77</v>
          </cell>
          <cell r="C586" t="str">
            <v>Shikoku</v>
          </cell>
          <cell r="D586">
            <v>30</v>
          </cell>
          <cell r="E586">
            <v>2</v>
          </cell>
          <cell r="F586">
            <v>7</v>
          </cell>
          <cell r="G586">
            <v>4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13</v>
          </cell>
          <cell r="R586">
            <v>13</v>
          </cell>
        </row>
        <row r="587">
          <cell r="B587">
            <v>80</v>
          </cell>
          <cell r="C587" t="str">
            <v>Hiroshima</v>
          </cell>
          <cell r="D587">
            <v>80</v>
          </cell>
          <cell r="E587">
            <v>3</v>
          </cell>
          <cell r="F587">
            <v>3</v>
          </cell>
          <cell r="G587">
            <v>10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16</v>
          </cell>
          <cell r="R587">
            <v>16</v>
          </cell>
        </row>
        <row r="588">
          <cell r="B588">
            <v>90</v>
          </cell>
          <cell r="C588" t="str">
            <v>Kyusyu1</v>
          </cell>
          <cell r="D588">
            <v>71</v>
          </cell>
          <cell r="E588">
            <v>3</v>
          </cell>
          <cell r="F588">
            <v>3</v>
          </cell>
          <cell r="G588">
            <v>4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10</v>
          </cell>
          <cell r="R588">
            <v>10</v>
          </cell>
        </row>
        <row r="589">
          <cell r="B589">
            <v>91</v>
          </cell>
          <cell r="C589" t="str">
            <v>Kyusyu2</v>
          </cell>
          <cell r="D589">
            <v>63</v>
          </cell>
          <cell r="E589">
            <v>1</v>
          </cell>
          <cell r="F589">
            <v>5</v>
          </cell>
          <cell r="G589">
            <v>5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11</v>
          </cell>
          <cell r="R589">
            <v>11</v>
          </cell>
        </row>
        <row r="590">
          <cell r="B590">
            <v>1</v>
          </cell>
          <cell r="C590" t="str">
            <v>Others</v>
          </cell>
          <cell r="D590">
            <v>8</v>
          </cell>
          <cell r="E590">
            <v>0</v>
          </cell>
          <cell r="F590">
            <v>1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1</v>
          </cell>
          <cell r="R590">
            <v>1</v>
          </cell>
        </row>
        <row r="591">
          <cell r="B591">
            <v>0</v>
          </cell>
          <cell r="C591" t="str">
            <v>Total</v>
          </cell>
          <cell r="D591">
            <v>1280</v>
          </cell>
          <cell r="E591">
            <v>87</v>
          </cell>
          <cell r="F591">
            <v>101</v>
          </cell>
          <cell r="G591">
            <v>107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295</v>
          </cell>
          <cell r="R591">
            <v>295</v>
          </cell>
        </row>
        <row r="613">
          <cell r="B613">
            <v>10</v>
          </cell>
          <cell r="C613" t="str">
            <v>Hokkaido</v>
          </cell>
          <cell r="D613">
            <v>2</v>
          </cell>
          <cell r="E613">
            <v>1</v>
          </cell>
          <cell r="F613">
            <v>1</v>
          </cell>
          <cell r="G613">
            <v>2</v>
          </cell>
          <cell r="H613">
            <v>4</v>
          </cell>
          <cell r="I613">
            <v>1</v>
          </cell>
          <cell r="J613">
            <v>2</v>
          </cell>
          <cell r="Q613">
            <v>4</v>
          </cell>
        </row>
        <row r="614">
          <cell r="B614">
            <v>20</v>
          </cell>
          <cell r="C614" t="str">
            <v>Minamitohoku</v>
          </cell>
          <cell r="D614">
            <v>1</v>
          </cell>
          <cell r="E614">
            <v>0</v>
          </cell>
          <cell r="F614">
            <v>0</v>
          </cell>
          <cell r="G614">
            <v>2</v>
          </cell>
          <cell r="H614">
            <v>0</v>
          </cell>
          <cell r="I614">
            <v>0</v>
          </cell>
          <cell r="J614">
            <v>0</v>
          </cell>
          <cell r="Q614">
            <v>2</v>
          </cell>
        </row>
        <row r="615">
          <cell r="B615">
            <v>22</v>
          </cell>
          <cell r="C615" t="str">
            <v>Kitatohoku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Q615">
            <v>0</v>
          </cell>
        </row>
        <row r="616">
          <cell r="B616">
            <v>25</v>
          </cell>
          <cell r="C616" t="str">
            <v>Kitakanto</v>
          </cell>
          <cell r="D616">
            <v>2</v>
          </cell>
          <cell r="E616">
            <v>0</v>
          </cell>
          <cell r="F616">
            <v>1</v>
          </cell>
          <cell r="G616">
            <v>0</v>
          </cell>
          <cell r="H616">
            <v>2</v>
          </cell>
          <cell r="I616">
            <v>0</v>
          </cell>
          <cell r="J616">
            <v>3</v>
          </cell>
          <cell r="Q616">
            <v>1</v>
          </cell>
        </row>
        <row r="617">
          <cell r="B617">
            <v>26</v>
          </cell>
          <cell r="C617" t="str">
            <v>Shinetsu</v>
          </cell>
          <cell r="D617">
            <v>0</v>
          </cell>
          <cell r="E617">
            <v>1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Q617">
            <v>1</v>
          </cell>
        </row>
        <row r="618">
          <cell r="B618">
            <v>30</v>
          </cell>
          <cell r="C618" t="str">
            <v>Tokyo1</v>
          </cell>
          <cell r="D618">
            <v>2</v>
          </cell>
          <cell r="E618">
            <v>2</v>
          </cell>
          <cell r="F618">
            <v>1</v>
          </cell>
          <cell r="G618">
            <v>0</v>
          </cell>
          <cell r="H618">
            <v>5</v>
          </cell>
          <cell r="I618">
            <v>2</v>
          </cell>
          <cell r="J618">
            <v>1</v>
          </cell>
          <cell r="Q618">
            <v>3</v>
          </cell>
        </row>
        <row r="619">
          <cell r="B619">
            <v>31</v>
          </cell>
          <cell r="C619" t="str">
            <v>Tokyo2</v>
          </cell>
          <cell r="D619">
            <v>1</v>
          </cell>
          <cell r="E619">
            <v>0</v>
          </cell>
          <cell r="F619">
            <v>1</v>
          </cell>
          <cell r="G619">
            <v>0</v>
          </cell>
          <cell r="H619">
            <v>4</v>
          </cell>
          <cell r="I619">
            <v>4</v>
          </cell>
          <cell r="J619">
            <v>1</v>
          </cell>
          <cell r="Q619">
            <v>1</v>
          </cell>
        </row>
        <row r="620">
          <cell r="B620">
            <v>35</v>
          </cell>
          <cell r="C620" t="str">
            <v>Yokohama</v>
          </cell>
          <cell r="D620">
            <v>0</v>
          </cell>
          <cell r="E620">
            <v>1</v>
          </cell>
          <cell r="F620">
            <v>1</v>
          </cell>
          <cell r="G620">
            <v>1</v>
          </cell>
          <cell r="H620">
            <v>24</v>
          </cell>
          <cell r="I620">
            <v>1</v>
          </cell>
          <cell r="J620">
            <v>0</v>
          </cell>
          <cell r="Q620">
            <v>3</v>
          </cell>
        </row>
        <row r="621">
          <cell r="B621">
            <v>50</v>
          </cell>
          <cell r="C621" t="str">
            <v>Toukai1</v>
          </cell>
          <cell r="D621">
            <v>0</v>
          </cell>
          <cell r="E621">
            <v>0</v>
          </cell>
          <cell r="F621">
            <v>1</v>
          </cell>
          <cell r="G621">
            <v>0</v>
          </cell>
          <cell r="H621">
            <v>1</v>
          </cell>
          <cell r="I621">
            <v>0</v>
          </cell>
          <cell r="J621">
            <v>1</v>
          </cell>
          <cell r="Q621">
            <v>1</v>
          </cell>
        </row>
        <row r="622">
          <cell r="B622">
            <v>55</v>
          </cell>
          <cell r="C622" t="str">
            <v>Toukai2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2</v>
          </cell>
          <cell r="I622">
            <v>2</v>
          </cell>
          <cell r="J622">
            <v>2</v>
          </cell>
          <cell r="Q622">
            <v>0</v>
          </cell>
        </row>
        <row r="623">
          <cell r="B623">
            <v>65</v>
          </cell>
          <cell r="C623" t="str">
            <v>Kansai3</v>
          </cell>
          <cell r="D623">
            <v>0</v>
          </cell>
          <cell r="E623">
            <v>0</v>
          </cell>
          <cell r="F623">
            <v>1</v>
          </cell>
          <cell r="G623">
            <v>1</v>
          </cell>
          <cell r="H623">
            <v>0</v>
          </cell>
          <cell r="I623">
            <v>0</v>
          </cell>
          <cell r="J623">
            <v>0</v>
          </cell>
          <cell r="Q623">
            <v>2</v>
          </cell>
        </row>
        <row r="624">
          <cell r="B624">
            <v>70</v>
          </cell>
          <cell r="C624" t="str">
            <v>Kansai1</v>
          </cell>
          <cell r="D624">
            <v>5</v>
          </cell>
          <cell r="E624">
            <v>2</v>
          </cell>
          <cell r="F624">
            <v>1</v>
          </cell>
          <cell r="G624">
            <v>0</v>
          </cell>
          <cell r="H624">
            <v>1</v>
          </cell>
          <cell r="I624">
            <v>3</v>
          </cell>
          <cell r="J624">
            <v>1</v>
          </cell>
          <cell r="Q624">
            <v>3</v>
          </cell>
        </row>
        <row r="625">
          <cell r="B625">
            <v>71</v>
          </cell>
          <cell r="C625" t="str">
            <v>Kansai2</v>
          </cell>
          <cell r="D625">
            <v>1</v>
          </cell>
          <cell r="E625">
            <v>0</v>
          </cell>
          <cell r="F625">
            <v>0</v>
          </cell>
          <cell r="G625">
            <v>1</v>
          </cell>
          <cell r="H625">
            <v>1</v>
          </cell>
          <cell r="I625">
            <v>0</v>
          </cell>
          <cell r="J625">
            <v>1</v>
          </cell>
          <cell r="Q625">
            <v>1</v>
          </cell>
        </row>
        <row r="626">
          <cell r="B626">
            <v>72</v>
          </cell>
          <cell r="C626" t="str">
            <v>Hokuriku</v>
          </cell>
          <cell r="D626">
            <v>0</v>
          </cell>
          <cell r="E626">
            <v>0</v>
          </cell>
          <cell r="F626">
            <v>0</v>
          </cell>
          <cell r="G626">
            <v>1</v>
          </cell>
          <cell r="H626">
            <v>1</v>
          </cell>
          <cell r="I626">
            <v>0</v>
          </cell>
          <cell r="J626">
            <v>0</v>
          </cell>
          <cell r="Q626">
            <v>1</v>
          </cell>
        </row>
        <row r="627">
          <cell r="B627">
            <v>75</v>
          </cell>
          <cell r="C627" t="str">
            <v>Okayama</v>
          </cell>
          <cell r="D627">
            <v>3</v>
          </cell>
          <cell r="E627">
            <v>0</v>
          </cell>
          <cell r="F627">
            <v>0</v>
          </cell>
          <cell r="G627">
            <v>0</v>
          </cell>
          <cell r="H627">
            <v>5</v>
          </cell>
          <cell r="I627">
            <v>1</v>
          </cell>
          <cell r="J627">
            <v>1</v>
          </cell>
          <cell r="Q627">
            <v>0</v>
          </cell>
        </row>
        <row r="628">
          <cell r="B628">
            <v>77</v>
          </cell>
          <cell r="C628" t="str">
            <v>Shikoku</v>
          </cell>
          <cell r="D628">
            <v>0</v>
          </cell>
          <cell r="E628">
            <v>0</v>
          </cell>
          <cell r="F628">
            <v>0</v>
          </cell>
          <cell r="G628">
            <v>1</v>
          </cell>
          <cell r="H628">
            <v>0</v>
          </cell>
          <cell r="I628">
            <v>1</v>
          </cell>
          <cell r="J628">
            <v>1</v>
          </cell>
          <cell r="Q628">
            <v>1</v>
          </cell>
        </row>
        <row r="629">
          <cell r="B629">
            <v>80</v>
          </cell>
          <cell r="C629" t="str">
            <v>Hiroshima</v>
          </cell>
          <cell r="D629">
            <v>0</v>
          </cell>
          <cell r="E629">
            <v>2</v>
          </cell>
          <cell r="F629">
            <v>0</v>
          </cell>
          <cell r="G629">
            <v>2</v>
          </cell>
          <cell r="H629">
            <v>9</v>
          </cell>
          <cell r="I629">
            <v>2</v>
          </cell>
          <cell r="J629">
            <v>0</v>
          </cell>
          <cell r="Q629">
            <v>4</v>
          </cell>
        </row>
        <row r="630">
          <cell r="B630">
            <v>90</v>
          </cell>
          <cell r="C630" t="str">
            <v>Kyusyu1</v>
          </cell>
          <cell r="D630">
            <v>1</v>
          </cell>
          <cell r="E630">
            <v>0</v>
          </cell>
          <cell r="F630">
            <v>1</v>
          </cell>
          <cell r="G630">
            <v>0</v>
          </cell>
          <cell r="H630">
            <v>2</v>
          </cell>
          <cell r="I630">
            <v>2</v>
          </cell>
          <cell r="J630">
            <v>0</v>
          </cell>
          <cell r="Q630">
            <v>1</v>
          </cell>
        </row>
        <row r="631">
          <cell r="B631">
            <v>91</v>
          </cell>
          <cell r="C631" t="str">
            <v>Kyusyu2</v>
          </cell>
          <cell r="D631">
            <v>1</v>
          </cell>
          <cell r="E631">
            <v>0</v>
          </cell>
          <cell r="F631">
            <v>0</v>
          </cell>
          <cell r="G631">
            <v>0</v>
          </cell>
          <cell r="H631">
            <v>1</v>
          </cell>
          <cell r="I631">
            <v>1</v>
          </cell>
          <cell r="J631">
            <v>1</v>
          </cell>
          <cell r="Q631">
            <v>0</v>
          </cell>
        </row>
        <row r="632">
          <cell r="B632">
            <v>1</v>
          </cell>
          <cell r="C632" t="str">
            <v>Others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Q632">
            <v>0</v>
          </cell>
        </row>
        <row r="633">
          <cell r="B633">
            <v>0</v>
          </cell>
          <cell r="C633" t="str">
            <v>Total</v>
          </cell>
          <cell r="D633">
            <v>19</v>
          </cell>
          <cell r="E633">
            <v>9</v>
          </cell>
          <cell r="F633">
            <v>9</v>
          </cell>
          <cell r="G633">
            <v>11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29</v>
          </cell>
        </row>
        <row r="634">
          <cell r="B634">
            <v>10</v>
          </cell>
          <cell r="C634" t="str">
            <v>Hokkaido</v>
          </cell>
          <cell r="D634">
            <v>2</v>
          </cell>
          <cell r="E634">
            <v>1</v>
          </cell>
          <cell r="F634">
            <v>1</v>
          </cell>
          <cell r="G634">
            <v>1</v>
          </cell>
          <cell r="H634">
            <v>4</v>
          </cell>
          <cell r="I634">
            <v>1</v>
          </cell>
          <cell r="J634">
            <v>2</v>
          </cell>
          <cell r="Q634">
            <v>3</v>
          </cell>
        </row>
        <row r="635">
          <cell r="B635">
            <v>20</v>
          </cell>
          <cell r="C635" t="str">
            <v>Minamitohoku</v>
          </cell>
          <cell r="D635">
            <v>1</v>
          </cell>
          <cell r="E635">
            <v>0</v>
          </cell>
          <cell r="F635">
            <v>0</v>
          </cell>
          <cell r="G635">
            <v>2</v>
          </cell>
          <cell r="H635">
            <v>0</v>
          </cell>
          <cell r="I635">
            <v>0</v>
          </cell>
          <cell r="J635">
            <v>0</v>
          </cell>
          <cell r="Q635">
            <v>2</v>
          </cell>
        </row>
        <row r="636">
          <cell r="B636">
            <v>22</v>
          </cell>
          <cell r="C636" t="str">
            <v>Kitatohoku</v>
          </cell>
          <cell r="D636">
            <v>0</v>
          </cell>
          <cell r="E636">
            <v>0</v>
          </cell>
          <cell r="F636">
            <v>0</v>
          </cell>
          <cell r="G636">
            <v>1</v>
          </cell>
          <cell r="H636">
            <v>0</v>
          </cell>
          <cell r="I636">
            <v>0</v>
          </cell>
          <cell r="J636">
            <v>0</v>
          </cell>
          <cell r="Q636">
            <v>1</v>
          </cell>
        </row>
        <row r="637">
          <cell r="B637">
            <v>25</v>
          </cell>
          <cell r="C637" t="str">
            <v>Kitakanto</v>
          </cell>
          <cell r="D637">
            <v>0</v>
          </cell>
          <cell r="E637">
            <v>0</v>
          </cell>
          <cell r="F637">
            <v>2</v>
          </cell>
          <cell r="G637">
            <v>0</v>
          </cell>
          <cell r="H637">
            <v>2</v>
          </cell>
          <cell r="I637">
            <v>0</v>
          </cell>
          <cell r="J637">
            <v>3</v>
          </cell>
          <cell r="Q637">
            <v>2</v>
          </cell>
        </row>
        <row r="638">
          <cell r="B638">
            <v>26</v>
          </cell>
          <cell r="C638" t="str">
            <v>Shinetsu</v>
          </cell>
          <cell r="D638">
            <v>0</v>
          </cell>
          <cell r="E638">
            <v>1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Q638">
            <v>1</v>
          </cell>
        </row>
        <row r="639">
          <cell r="B639">
            <v>30</v>
          </cell>
          <cell r="C639" t="str">
            <v>Tokyo1</v>
          </cell>
          <cell r="D639">
            <v>5</v>
          </cell>
          <cell r="E639">
            <v>2</v>
          </cell>
          <cell r="F639">
            <v>1</v>
          </cell>
          <cell r="G639">
            <v>0</v>
          </cell>
          <cell r="H639">
            <v>7</v>
          </cell>
          <cell r="I639">
            <v>4</v>
          </cell>
          <cell r="J639">
            <v>1</v>
          </cell>
          <cell r="Q639">
            <v>3</v>
          </cell>
        </row>
        <row r="640">
          <cell r="B640">
            <v>31</v>
          </cell>
          <cell r="C640" t="str">
            <v>Tokyo2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2</v>
          </cell>
          <cell r="I640">
            <v>3</v>
          </cell>
          <cell r="J640">
            <v>1</v>
          </cell>
          <cell r="Q640">
            <v>0</v>
          </cell>
        </row>
        <row r="641">
          <cell r="B641">
            <v>35</v>
          </cell>
          <cell r="C641" t="str">
            <v>Yokohama</v>
          </cell>
          <cell r="D641">
            <v>0</v>
          </cell>
          <cell r="E641">
            <v>1</v>
          </cell>
          <cell r="F641">
            <v>1</v>
          </cell>
          <cell r="G641">
            <v>1</v>
          </cell>
          <cell r="H641">
            <v>23</v>
          </cell>
          <cell r="I641">
            <v>1</v>
          </cell>
          <cell r="J641">
            <v>0</v>
          </cell>
          <cell r="Q641">
            <v>3</v>
          </cell>
        </row>
        <row r="642">
          <cell r="B642">
            <v>50</v>
          </cell>
          <cell r="C642" t="str">
            <v>Toukai1</v>
          </cell>
          <cell r="D642">
            <v>0</v>
          </cell>
          <cell r="E642">
            <v>0</v>
          </cell>
          <cell r="F642">
            <v>1</v>
          </cell>
          <cell r="G642">
            <v>0</v>
          </cell>
          <cell r="H642">
            <v>1</v>
          </cell>
          <cell r="I642">
            <v>1</v>
          </cell>
          <cell r="J642">
            <v>0</v>
          </cell>
          <cell r="Q642">
            <v>1</v>
          </cell>
        </row>
        <row r="643">
          <cell r="B643">
            <v>55</v>
          </cell>
          <cell r="C643" t="str">
            <v>Toukai2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3</v>
          </cell>
          <cell r="I643">
            <v>1</v>
          </cell>
          <cell r="J643">
            <v>3</v>
          </cell>
          <cell r="Q643">
            <v>0</v>
          </cell>
        </row>
        <row r="644">
          <cell r="B644">
            <v>65</v>
          </cell>
          <cell r="C644" t="str">
            <v>Kansai3</v>
          </cell>
          <cell r="D644">
            <v>0</v>
          </cell>
          <cell r="E644">
            <v>0</v>
          </cell>
          <cell r="F644">
            <v>1</v>
          </cell>
          <cell r="G644">
            <v>1</v>
          </cell>
          <cell r="H644">
            <v>0</v>
          </cell>
          <cell r="I644">
            <v>0</v>
          </cell>
          <cell r="J644">
            <v>0</v>
          </cell>
          <cell r="Q644">
            <v>2</v>
          </cell>
        </row>
        <row r="645">
          <cell r="B645">
            <v>70</v>
          </cell>
          <cell r="C645" t="str">
            <v>Kansai1</v>
          </cell>
          <cell r="D645">
            <v>5</v>
          </cell>
          <cell r="E645">
            <v>0</v>
          </cell>
          <cell r="F645">
            <v>1</v>
          </cell>
          <cell r="G645">
            <v>0</v>
          </cell>
          <cell r="H645">
            <v>1</v>
          </cell>
          <cell r="I645">
            <v>3</v>
          </cell>
          <cell r="J645">
            <v>1</v>
          </cell>
          <cell r="Q645">
            <v>1</v>
          </cell>
        </row>
        <row r="646">
          <cell r="B646">
            <v>71</v>
          </cell>
          <cell r="C646" t="str">
            <v>Kansai2</v>
          </cell>
          <cell r="D646">
            <v>1</v>
          </cell>
          <cell r="E646">
            <v>1</v>
          </cell>
          <cell r="F646">
            <v>0</v>
          </cell>
          <cell r="G646">
            <v>1</v>
          </cell>
          <cell r="H646">
            <v>1</v>
          </cell>
          <cell r="I646">
            <v>0</v>
          </cell>
          <cell r="J646">
            <v>1</v>
          </cell>
          <cell r="Q646">
            <v>2</v>
          </cell>
        </row>
        <row r="647">
          <cell r="B647">
            <v>72</v>
          </cell>
          <cell r="C647" t="str">
            <v>Hokuriku</v>
          </cell>
          <cell r="D647">
            <v>0</v>
          </cell>
          <cell r="E647">
            <v>0</v>
          </cell>
          <cell r="F647">
            <v>0</v>
          </cell>
          <cell r="G647">
            <v>1</v>
          </cell>
          <cell r="H647">
            <v>1</v>
          </cell>
          <cell r="I647">
            <v>0</v>
          </cell>
          <cell r="J647">
            <v>0</v>
          </cell>
          <cell r="Q647">
            <v>1</v>
          </cell>
        </row>
        <row r="648">
          <cell r="B648">
            <v>75</v>
          </cell>
          <cell r="C648" t="str">
            <v>Okayama</v>
          </cell>
          <cell r="D648">
            <v>3</v>
          </cell>
          <cell r="E648">
            <v>0</v>
          </cell>
          <cell r="F648">
            <v>0</v>
          </cell>
          <cell r="G648">
            <v>0</v>
          </cell>
          <cell r="H648">
            <v>5</v>
          </cell>
          <cell r="I648">
            <v>1</v>
          </cell>
          <cell r="J648">
            <v>1</v>
          </cell>
          <cell r="Q648">
            <v>0</v>
          </cell>
        </row>
        <row r="649">
          <cell r="B649">
            <v>77</v>
          </cell>
          <cell r="C649" t="str">
            <v>Shikoku</v>
          </cell>
          <cell r="D649">
            <v>0</v>
          </cell>
          <cell r="E649">
            <v>0</v>
          </cell>
          <cell r="F649">
            <v>0</v>
          </cell>
          <cell r="G649">
            <v>1</v>
          </cell>
          <cell r="H649">
            <v>0</v>
          </cell>
          <cell r="I649">
            <v>1</v>
          </cell>
          <cell r="J649">
            <v>0</v>
          </cell>
          <cell r="Q649">
            <v>1</v>
          </cell>
        </row>
        <row r="650">
          <cell r="B650">
            <v>80</v>
          </cell>
          <cell r="C650" t="str">
            <v>Hiroshima</v>
          </cell>
          <cell r="D650">
            <v>0</v>
          </cell>
          <cell r="E650">
            <v>2</v>
          </cell>
          <cell r="F650">
            <v>0</v>
          </cell>
          <cell r="G650">
            <v>2</v>
          </cell>
          <cell r="H650">
            <v>10</v>
          </cell>
          <cell r="I650">
            <v>3</v>
          </cell>
          <cell r="J650">
            <v>1</v>
          </cell>
          <cell r="Q650">
            <v>4</v>
          </cell>
        </row>
        <row r="651">
          <cell r="B651">
            <v>90</v>
          </cell>
          <cell r="C651" t="str">
            <v>Kyusyu1</v>
          </cell>
          <cell r="D651">
            <v>1</v>
          </cell>
          <cell r="E651">
            <v>1</v>
          </cell>
          <cell r="F651">
            <v>1</v>
          </cell>
          <cell r="G651">
            <v>0</v>
          </cell>
          <cell r="H651">
            <v>2</v>
          </cell>
          <cell r="I651">
            <v>1</v>
          </cell>
          <cell r="J651">
            <v>0</v>
          </cell>
          <cell r="Q651">
            <v>2</v>
          </cell>
        </row>
        <row r="652">
          <cell r="B652">
            <v>91</v>
          </cell>
          <cell r="C652" t="str">
            <v>Kyusyu2</v>
          </cell>
          <cell r="D652">
            <v>1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1</v>
          </cell>
          <cell r="Q652">
            <v>0</v>
          </cell>
        </row>
        <row r="653">
          <cell r="B653">
            <v>1</v>
          </cell>
          <cell r="C653" t="str">
            <v>Others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Q653">
            <v>0</v>
          </cell>
        </row>
        <row r="654">
          <cell r="B654">
            <v>0</v>
          </cell>
          <cell r="C654" t="str">
            <v>Total</v>
          </cell>
          <cell r="D654">
            <v>19</v>
          </cell>
          <cell r="E654">
            <v>9</v>
          </cell>
          <cell r="F654">
            <v>9</v>
          </cell>
          <cell r="G654">
            <v>11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29</v>
          </cell>
        </row>
        <row r="676">
          <cell r="B676">
            <v>10</v>
          </cell>
          <cell r="C676" t="str">
            <v>Hokkaido</v>
          </cell>
          <cell r="D676">
            <v>0.54304635761589404</v>
          </cell>
          <cell r="E676">
            <v>0.55555555555555558</v>
          </cell>
          <cell r="F676">
            <v>0.8</v>
          </cell>
          <cell r="G676">
            <v>0.5625</v>
          </cell>
          <cell r="H676" t="e">
            <v>#DIV/0!</v>
          </cell>
          <cell r="I676" t="e">
            <v>#DIV/0!</v>
          </cell>
          <cell r="J676" t="e">
            <v>#DIV/0!</v>
          </cell>
          <cell r="K676" t="e">
            <v>#DIV/0!</v>
          </cell>
          <cell r="L676" t="e">
            <v>#DIV/0!</v>
          </cell>
          <cell r="M676" t="e">
            <v>#DIV/0!</v>
          </cell>
          <cell r="N676" t="e">
            <v>#DIV/0!</v>
          </cell>
          <cell r="O676" t="e">
            <v>#DIV/0!</v>
          </cell>
          <cell r="P676" t="e">
            <v>#DIV/0!</v>
          </cell>
          <cell r="Q676">
            <v>0.62857142857142856</v>
          </cell>
          <cell r="R676">
            <v>0.62857142857142856</v>
          </cell>
        </row>
        <row r="677">
          <cell r="B677">
            <v>20</v>
          </cell>
          <cell r="C677" t="str">
            <v>Minamitohoku</v>
          </cell>
          <cell r="D677">
            <v>0.33333333333333331</v>
          </cell>
          <cell r="E677">
            <v>0.2857142857142857</v>
          </cell>
          <cell r="F677">
            <v>0.5</v>
          </cell>
          <cell r="G677">
            <v>0.375</v>
          </cell>
          <cell r="H677" t="e">
            <v>#DIV/0!</v>
          </cell>
          <cell r="I677" t="e">
            <v>#DIV/0!</v>
          </cell>
          <cell r="J677" t="e">
            <v>#DIV/0!</v>
          </cell>
          <cell r="K677" t="e">
            <v>#DIV/0!</v>
          </cell>
          <cell r="L677" t="e">
            <v>#DIV/0!</v>
          </cell>
          <cell r="M677" t="e">
            <v>#DIV/0!</v>
          </cell>
          <cell r="N677" t="e">
            <v>#DIV/0!</v>
          </cell>
          <cell r="O677" t="e">
            <v>#DIV/0!</v>
          </cell>
          <cell r="P677" t="e">
            <v>#DIV/0!</v>
          </cell>
          <cell r="Q677">
            <v>0.38095238095238093</v>
          </cell>
          <cell r="R677">
            <v>0.38095238095238093</v>
          </cell>
        </row>
        <row r="678">
          <cell r="B678">
            <v>22</v>
          </cell>
          <cell r="C678" t="str">
            <v>Kitatohoku</v>
          </cell>
          <cell r="D678">
            <v>0.43548387096774194</v>
          </cell>
          <cell r="E678">
            <v>0.5</v>
          </cell>
          <cell r="F678">
            <v>0.4</v>
          </cell>
          <cell r="G678">
            <v>0.33333333333333331</v>
          </cell>
          <cell r="H678" t="e">
            <v>#DIV/0!</v>
          </cell>
          <cell r="I678" t="e">
            <v>#DIV/0!</v>
          </cell>
          <cell r="J678" t="e">
            <v>#DIV/0!</v>
          </cell>
          <cell r="K678" t="e">
            <v>#DIV/0!</v>
          </cell>
          <cell r="L678" t="e">
            <v>#DIV/0!</v>
          </cell>
          <cell r="M678" t="e">
            <v>#DIV/0!</v>
          </cell>
          <cell r="N678" t="e">
            <v>#DIV/0!</v>
          </cell>
          <cell r="O678" t="e">
            <v>#DIV/0!</v>
          </cell>
          <cell r="P678" t="e">
            <v>#DIV/0!</v>
          </cell>
          <cell r="Q678">
            <v>0.41176470588235292</v>
          </cell>
          <cell r="R678">
            <v>0.41176470588235292</v>
          </cell>
        </row>
        <row r="679">
          <cell r="B679">
            <v>25</v>
          </cell>
          <cell r="C679" t="str">
            <v>Kitakanto</v>
          </cell>
          <cell r="D679">
            <v>0.4375</v>
          </cell>
          <cell r="E679">
            <v>0.5</v>
          </cell>
          <cell r="F679">
            <v>0.66666666666666663</v>
          </cell>
          <cell r="G679">
            <v>0.5</v>
          </cell>
          <cell r="H679" t="e">
            <v>#DIV/0!</v>
          </cell>
          <cell r="I679" t="e">
            <v>#DIV/0!</v>
          </cell>
          <cell r="J679" t="e">
            <v>#DIV/0!</v>
          </cell>
          <cell r="K679" t="e">
            <v>#DIV/0!</v>
          </cell>
          <cell r="L679" t="e">
            <v>#DIV/0!</v>
          </cell>
          <cell r="M679" t="e">
            <v>#DIV/0!</v>
          </cell>
          <cell r="N679" t="e">
            <v>#DIV/0!</v>
          </cell>
          <cell r="O679" t="e">
            <v>#DIV/0!</v>
          </cell>
          <cell r="P679" t="e">
            <v>#DIV/0!</v>
          </cell>
          <cell r="Q679">
            <v>0.55555555555555558</v>
          </cell>
          <cell r="R679">
            <v>0.55555555555555558</v>
          </cell>
        </row>
        <row r="680">
          <cell r="B680">
            <v>26</v>
          </cell>
          <cell r="C680" t="str">
            <v>Shinetsu</v>
          </cell>
          <cell r="D680">
            <v>0.5679012345679012</v>
          </cell>
          <cell r="E680">
            <v>0.55555555555555558</v>
          </cell>
          <cell r="F680">
            <v>0.375</v>
          </cell>
          <cell r="G680">
            <v>0.6</v>
          </cell>
          <cell r="H680" t="e">
            <v>#DIV/0!</v>
          </cell>
          <cell r="I680" t="e">
            <v>#DIV/0!</v>
          </cell>
          <cell r="J680" t="e">
            <v>#DIV/0!</v>
          </cell>
          <cell r="K680" t="e">
            <v>#DIV/0!</v>
          </cell>
          <cell r="L680" t="e">
            <v>#DIV/0!</v>
          </cell>
          <cell r="M680" t="e">
            <v>#DIV/0!</v>
          </cell>
          <cell r="N680" t="e">
            <v>#DIV/0!</v>
          </cell>
          <cell r="O680" t="e">
            <v>#DIV/0!</v>
          </cell>
          <cell r="P680" t="e">
            <v>#DIV/0!</v>
          </cell>
          <cell r="Q680">
            <v>0.5</v>
          </cell>
          <cell r="R680">
            <v>0.5</v>
          </cell>
        </row>
        <row r="681">
          <cell r="B681">
            <v>30</v>
          </cell>
          <cell r="C681" t="str">
            <v>Tokyo1</v>
          </cell>
          <cell r="D681">
            <v>0.25738396624472576</v>
          </cell>
          <cell r="E681">
            <v>0.35294117647058826</v>
          </cell>
          <cell r="F681">
            <v>0.30434782608695654</v>
          </cell>
          <cell r="G681">
            <v>0.35</v>
          </cell>
          <cell r="H681" t="e">
            <v>#DIV/0!</v>
          </cell>
          <cell r="I681" t="e">
            <v>#DIV/0!</v>
          </cell>
          <cell r="J681" t="e">
            <v>#DIV/0!</v>
          </cell>
          <cell r="K681" t="e">
            <v>#DIV/0!</v>
          </cell>
          <cell r="L681" t="e">
            <v>#DIV/0!</v>
          </cell>
          <cell r="M681" t="e">
            <v>#DIV/0!</v>
          </cell>
          <cell r="N681" t="e">
            <v>#DIV/0!</v>
          </cell>
          <cell r="O681" t="e">
            <v>#DIV/0!</v>
          </cell>
          <cell r="P681" t="e">
            <v>#DIV/0!</v>
          </cell>
          <cell r="Q681">
            <v>0.33333333333333331</v>
          </cell>
          <cell r="R681">
            <v>0.33333333333333331</v>
          </cell>
        </row>
        <row r="682">
          <cell r="B682">
            <v>31</v>
          </cell>
          <cell r="C682" t="str">
            <v>Tokyo2</v>
          </cell>
          <cell r="D682">
            <v>0.37853107344632769</v>
          </cell>
          <cell r="E682">
            <v>0.4</v>
          </cell>
          <cell r="F682">
            <v>0.7</v>
          </cell>
          <cell r="G682">
            <v>0.2857142857142857</v>
          </cell>
          <cell r="H682" t="e">
            <v>#DIV/0!</v>
          </cell>
          <cell r="I682" t="e">
            <v>#DIV/0!</v>
          </cell>
          <cell r="J682" t="e">
            <v>#DIV/0!</v>
          </cell>
          <cell r="K682" t="e">
            <v>#DIV/0!</v>
          </cell>
          <cell r="L682" t="e">
            <v>#DIV/0!</v>
          </cell>
          <cell r="M682" t="e">
            <v>#DIV/0!</v>
          </cell>
          <cell r="N682" t="e">
            <v>#DIV/0!</v>
          </cell>
          <cell r="O682" t="e">
            <v>#DIV/0!</v>
          </cell>
          <cell r="P682" t="e">
            <v>#DIV/0!</v>
          </cell>
          <cell r="Q682">
            <v>0.4358974358974359</v>
          </cell>
          <cell r="R682">
            <v>0.4358974358974359</v>
          </cell>
        </row>
        <row r="683">
          <cell r="B683">
            <v>35</v>
          </cell>
          <cell r="C683" t="str">
            <v>Yokohama</v>
          </cell>
          <cell r="D683">
            <v>0.42613636363636365</v>
          </cell>
          <cell r="E683">
            <v>0.54545454545454541</v>
          </cell>
          <cell r="F683">
            <v>0.33333333333333331</v>
          </cell>
          <cell r="G683">
            <v>0.375</v>
          </cell>
          <cell r="H683" t="e">
            <v>#DIV/0!</v>
          </cell>
          <cell r="I683" t="e">
            <v>#DIV/0!</v>
          </cell>
          <cell r="J683" t="e">
            <v>#DIV/0!</v>
          </cell>
          <cell r="K683" t="e">
            <v>#DIV/0!</v>
          </cell>
          <cell r="L683" t="e">
            <v>#DIV/0!</v>
          </cell>
          <cell r="M683" t="e">
            <v>#DIV/0!</v>
          </cell>
          <cell r="N683" t="e">
            <v>#DIV/0!</v>
          </cell>
          <cell r="O683" t="e">
            <v>#DIV/0!</v>
          </cell>
          <cell r="P683" t="e">
            <v>#DIV/0!</v>
          </cell>
          <cell r="Q683">
            <v>0.4</v>
          </cell>
          <cell r="R683">
            <v>0.4</v>
          </cell>
        </row>
        <row r="684">
          <cell r="B684">
            <v>50</v>
          </cell>
          <cell r="C684" t="str">
            <v>Toukai1</v>
          </cell>
          <cell r="D684">
            <v>0.3046875</v>
          </cell>
          <cell r="E684">
            <v>0.55555555555555558</v>
          </cell>
          <cell r="F684">
            <v>0.27272727272727271</v>
          </cell>
          <cell r="G684">
            <v>0.18181818181818182</v>
          </cell>
          <cell r="H684" t="e">
            <v>#DIV/0!</v>
          </cell>
          <cell r="I684" t="e">
            <v>#DIV/0!</v>
          </cell>
          <cell r="J684" t="e">
            <v>#DIV/0!</v>
          </cell>
          <cell r="K684" t="e">
            <v>#DIV/0!</v>
          </cell>
          <cell r="L684" t="e">
            <v>#DIV/0!</v>
          </cell>
          <cell r="M684" t="e">
            <v>#DIV/0!</v>
          </cell>
          <cell r="N684" t="e">
            <v>#DIV/0!</v>
          </cell>
          <cell r="O684" t="e">
            <v>#DIV/0!</v>
          </cell>
          <cell r="P684" t="e">
            <v>#DIV/0!</v>
          </cell>
          <cell r="Q684">
            <v>0.32258064516129031</v>
          </cell>
          <cell r="R684">
            <v>0.32258064516129031</v>
          </cell>
        </row>
        <row r="685">
          <cell r="B685">
            <v>55</v>
          </cell>
          <cell r="C685" t="str">
            <v>Toukai2</v>
          </cell>
          <cell r="D685">
            <v>0.35664335664335667</v>
          </cell>
          <cell r="E685">
            <v>0.41666666666666669</v>
          </cell>
          <cell r="F685">
            <v>0.63636363636363635</v>
          </cell>
          <cell r="G685">
            <v>0.53846153846153844</v>
          </cell>
          <cell r="H685" t="e">
            <v>#DIV/0!</v>
          </cell>
          <cell r="I685" t="e">
            <v>#DIV/0!</v>
          </cell>
          <cell r="J685" t="e">
            <v>#DIV/0!</v>
          </cell>
          <cell r="K685" t="e">
            <v>#DIV/0!</v>
          </cell>
          <cell r="L685" t="e">
            <v>#DIV/0!</v>
          </cell>
          <cell r="M685" t="e">
            <v>#DIV/0!</v>
          </cell>
          <cell r="N685" t="e">
            <v>#DIV/0!</v>
          </cell>
          <cell r="O685" t="e">
            <v>#DIV/0!</v>
          </cell>
          <cell r="P685" t="e">
            <v>#DIV/0!</v>
          </cell>
          <cell r="Q685">
            <v>0.52777777777777779</v>
          </cell>
          <cell r="R685">
            <v>0.52777777777777779</v>
          </cell>
        </row>
        <row r="686">
          <cell r="B686">
            <v>65</v>
          </cell>
          <cell r="C686" t="str">
            <v>Kansai3</v>
          </cell>
          <cell r="D686">
            <v>0.28169014084507044</v>
          </cell>
          <cell r="E686">
            <v>0</v>
          </cell>
          <cell r="F686">
            <v>0.33333333333333331</v>
          </cell>
          <cell r="G686">
            <v>0.16666666666666666</v>
          </cell>
          <cell r="H686" t="e">
            <v>#DIV/0!</v>
          </cell>
          <cell r="I686" t="e">
            <v>#DIV/0!</v>
          </cell>
          <cell r="J686" t="e">
            <v>#DIV/0!</v>
          </cell>
          <cell r="K686" t="e">
            <v>#DIV/0!</v>
          </cell>
          <cell r="L686" t="e">
            <v>#DIV/0!</v>
          </cell>
          <cell r="M686" t="e">
            <v>#DIV/0!</v>
          </cell>
          <cell r="N686" t="e">
            <v>#DIV/0!</v>
          </cell>
          <cell r="O686" t="e">
            <v>#DIV/0!</v>
          </cell>
          <cell r="P686" t="e">
            <v>#DIV/0!</v>
          </cell>
          <cell r="Q686">
            <v>0.15789473684210525</v>
          </cell>
          <cell r="R686">
            <v>0.15789473684210525</v>
          </cell>
        </row>
        <row r="687">
          <cell r="B687">
            <v>70</v>
          </cell>
          <cell r="C687" t="str">
            <v>Kansai1</v>
          </cell>
          <cell r="D687">
            <v>0.46666666666666667</v>
          </cell>
          <cell r="E687">
            <v>0.54545454545454541</v>
          </cell>
          <cell r="F687">
            <v>0.2857142857142857</v>
          </cell>
          <cell r="G687">
            <v>0.27777777777777779</v>
          </cell>
          <cell r="H687" t="e">
            <v>#DIV/0!</v>
          </cell>
          <cell r="I687" t="e">
            <v>#DIV/0!</v>
          </cell>
          <cell r="J687" t="e">
            <v>#DIV/0!</v>
          </cell>
          <cell r="K687" t="e">
            <v>#DIV/0!</v>
          </cell>
          <cell r="L687" t="e">
            <v>#DIV/0!</v>
          </cell>
          <cell r="M687" t="e">
            <v>#DIV/0!</v>
          </cell>
          <cell r="N687" t="e">
            <v>#DIV/0!</v>
          </cell>
          <cell r="O687" t="e">
            <v>#DIV/0!</v>
          </cell>
          <cell r="P687" t="e">
            <v>#DIV/0!</v>
          </cell>
          <cell r="Q687">
            <v>0.34</v>
          </cell>
          <cell r="R687">
            <v>0.34</v>
          </cell>
        </row>
        <row r="688">
          <cell r="B688">
            <v>71</v>
          </cell>
          <cell r="C688" t="str">
            <v>Kansai2</v>
          </cell>
          <cell r="D688">
            <v>0.47199999999999998</v>
          </cell>
          <cell r="E688">
            <v>0.5</v>
          </cell>
          <cell r="F688">
            <v>0.44444444444444442</v>
          </cell>
          <cell r="G688">
            <v>0.61538461538461542</v>
          </cell>
          <cell r="H688" t="e">
            <v>#DIV/0!</v>
          </cell>
          <cell r="I688" t="e">
            <v>#DIV/0!</v>
          </cell>
          <cell r="J688" t="e">
            <v>#DIV/0!</v>
          </cell>
          <cell r="K688" t="e">
            <v>#DIV/0!</v>
          </cell>
          <cell r="L688" t="e">
            <v>#DIV/0!</v>
          </cell>
          <cell r="M688" t="e">
            <v>#DIV/0!</v>
          </cell>
          <cell r="N688" t="e">
            <v>#DIV/0!</v>
          </cell>
          <cell r="O688" t="e">
            <v>#DIV/0!</v>
          </cell>
          <cell r="P688" t="e">
            <v>#DIV/0!</v>
          </cell>
          <cell r="Q688">
            <v>0.53125</v>
          </cell>
          <cell r="R688">
            <v>0.53125</v>
          </cell>
        </row>
        <row r="689">
          <cell r="B689">
            <v>72</v>
          </cell>
          <cell r="C689" t="str">
            <v>Hokuriku</v>
          </cell>
          <cell r="D689">
            <v>0.25</v>
          </cell>
          <cell r="E689">
            <v>0.33333333333333331</v>
          </cell>
          <cell r="F689">
            <v>0.25</v>
          </cell>
          <cell r="G689">
            <v>0.33333333333333331</v>
          </cell>
          <cell r="H689" t="e">
            <v>#DIV/0!</v>
          </cell>
          <cell r="I689" t="e">
            <v>#DIV/0!</v>
          </cell>
          <cell r="J689" t="e">
            <v>#DIV/0!</v>
          </cell>
          <cell r="K689" t="e">
            <v>#DIV/0!</v>
          </cell>
          <cell r="L689" t="e">
            <v>#DIV/0!</v>
          </cell>
          <cell r="M689" t="e">
            <v>#DIV/0!</v>
          </cell>
          <cell r="N689" t="e">
            <v>#DIV/0!</v>
          </cell>
          <cell r="O689" t="e">
            <v>#DIV/0!</v>
          </cell>
          <cell r="P689" t="e">
            <v>#DIV/0!</v>
          </cell>
          <cell r="Q689">
            <v>0.3125</v>
          </cell>
          <cell r="R689">
            <v>0.3125</v>
          </cell>
        </row>
        <row r="690">
          <cell r="B690">
            <v>75</v>
          </cell>
          <cell r="C690" t="str">
            <v>Okayama</v>
          </cell>
          <cell r="D690">
            <v>0.27027027027027029</v>
          </cell>
          <cell r="E690">
            <v>0.2857142857142857</v>
          </cell>
          <cell r="F690">
            <v>0</v>
          </cell>
          <cell r="G690">
            <v>0.4</v>
          </cell>
          <cell r="H690" t="e">
            <v>#DIV/0!</v>
          </cell>
          <cell r="I690" t="e">
            <v>#DIV/0!</v>
          </cell>
          <cell r="J690" t="e">
            <v>#DIV/0!</v>
          </cell>
          <cell r="K690" t="e">
            <v>#DIV/0!</v>
          </cell>
          <cell r="L690" t="e">
            <v>#DIV/0!</v>
          </cell>
          <cell r="M690" t="e">
            <v>#DIV/0!</v>
          </cell>
          <cell r="N690" t="e">
            <v>#DIV/0!</v>
          </cell>
          <cell r="O690" t="e">
            <v>#DIV/0!</v>
          </cell>
          <cell r="P690" t="e">
            <v>#DIV/0!</v>
          </cell>
          <cell r="Q690">
            <v>0.26666666666666666</v>
          </cell>
          <cell r="R690">
            <v>0.26666666666666666</v>
          </cell>
        </row>
        <row r="691">
          <cell r="B691">
            <v>77</v>
          </cell>
          <cell r="C691" t="str">
            <v>Shikoku</v>
          </cell>
          <cell r="D691">
            <v>0.16304347826086957</v>
          </cell>
          <cell r="E691">
            <v>0</v>
          </cell>
          <cell r="F691">
            <v>0.42857142857142855</v>
          </cell>
          <cell r="G691">
            <v>0.33333333333333331</v>
          </cell>
          <cell r="H691" t="e">
            <v>#DIV/0!</v>
          </cell>
          <cell r="I691" t="e">
            <v>#DIV/0!</v>
          </cell>
          <cell r="J691" t="e">
            <v>#DIV/0!</v>
          </cell>
          <cell r="K691" t="e">
            <v>#DIV/0!</v>
          </cell>
          <cell r="L691" t="e">
            <v>#DIV/0!</v>
          </cell>
          <cell r="M691" t="e">
            <v>#DIV/0!</v>
          </cell>
          <cell r="N691" t="e">
            <v>#DIV/0!</v>
          </cell>
          <cell r="O691" t="e">
            <v>#DIV/0!</v>
          </cell>
          <cell r="P691" t="e">
            <v>#DIV/0!</v>
          </cell>
          <cell r="Q691">
            <v>0.23809523809523808</v>
          </cell>
          <cell r="R691">
            <v>0.23809523809523808</v>
          </cell>
        </row>
        <row r="692">
          <cell r="B692">
            <v>80</v>
          </cell>
          <cell r="C692" t="str">
            <v>Hiroshima</v>
          </cell>
          <cell r="D692">
            <v>0.38461538461538464</v>
          </cell>
          <cell r="E692">
            <v>0.15384615384615385</v>
          </cell>
          <cell r="F692">
            <v>0.125</v>
          </cell>
          <cell r="G692">
            <v>0.18181818181818182</v>
          </cell>
          <cell r="H692" t="e">
            <v>#DIV/0!</v>
          </cell>
          <cell r="I692" t="e">
            <v>#DIV/0!</v>
          </cell>
          <cell r="J692" t="e">
            <v>#DIV/0!</v>
          </cell>
          <cell r="K692" t="e">
            <v>#DIV/0!</v>
          </cell>
          <cell r="L692" t="e">
            <v>#DIV/0!</v>
          </cell>
          <cell r="M692" t="e">
            <v>#DIV/0!</v>
          </cell>
          <cell r="N692" t="e">
            <v>#DIV/0!</v>
          </cell>
          <cell r="O692" t="e">
            <v>#DIV/0!</v>
          </cell>
          <cell r="P692" t="e">
            <v>#DIV/0!</v>
          </cell>
          <cell r="Q692">
            <v>0.15625</v>
          </cell>
          <cell r="R692">
            <v>0.15625</v>
          </cell>
        </row>
        <row r="693">
          <cell r="B693">
            <v>90</v>
          </cell>
          <cell r="C693" t="str">
            <v>Kyusyu1</v>
          </cell>
          <cell r="D693">
            <v>0.15767634854771784</v>
          </cell>
          <cell r="E693">
            <v>4.7619047619047616E-2</v>
          </cell>
          <cell r="F693">
            <v>4.3478260869565216E-2</v>
          </cell>
          <cell r="G693">
            <v>0.10714285714285714</v>
          </cell>
          <cell r="H693" t="e">
            <v>#DIV/0!</v>
          </cell>
          <cell r="I693" t="e">
            <v>#DIV/0!</v>
          </cell>
          <cell r="J693" t="e">
            <v>#DIV/0!</v>
          </cell>
          <cell r="K693" t="e">
            <v>#DIV/0!</v>
          </cell>
          <cell r="L693" t="e">
            <v>#DIV/0!</v>
          </cell>
          <cell r="M693" t="e">
            <v>#DIV/0!</v>
          </cell>
          <cell r="N693" t="e">
            <v>#DIV/0!</v>
          </cell>
          <cell r="O693" t="e">
            <v>#DIV/0!</v>
          </cell>
          <cell r="P693" t="e">
            <v>#DIV/0!</v>
          </cell>
          <cell r="Q693">
            <v>6.9444444444444448E-2</v>
          </cell>
          <cell r="R693">
            <v>6.9444444444444448E-2</v>
          </cell>
        </row>
        <row r="694">
          <cell r="B694">
            <v>91</v>
          </cell>
          <cell r="C694" t="str">
            <v>Kyusyu2</v>
          </cell>
          <cell r="D694">
            <v>0.37984496124031009</v>
          </cell>
          <cell r="E694">
            <v>7.1428571428571425E-2</v>
          </cell>
          <cell r="F694">
            <v>0.11764705882352941</v>
          </cell>
          <cell r="G694">
            <v>0.41666666666666669</v>
          </cell>
          <cell r="H694" t="e">
            <v>#DIV/0!</v>
          </cell>
          <cell r="I694" t="e">
            <v>#DIV/0!</v>
          </cell>
          <cell r="J694" t="e">
            <v>#DIV/0!</v>
          </cell>
          <cell r="K694" t="e">
            <v>#DIV/0!</v>
          </cell>
          <cell r="L694" t="e">
            <v>#DIV/0!</v>
          </cell>
          <cell r="M694" t="e">
            <v>#DIV/0!</v>
          </cell>
          <cell r="N694" t="e">
            <v>#DIV/0!</v>
          </cell>
          <cell r="O694" t="e">
            <v>#DIV/0!</v>
          </cell>
          <cell r="P694" t="e">
            <v>#DIV/0!</v>
          </cell>
          <cell r="Q694">
            <v>0.18604651162790697</v>
          </cell>
          <cell r="R694">
            <v>0.18604651162790697</v>
          </cell>
        </row>
        <row r="695">
          <cell r="B695">
            <v>0</v>
          </cell>
          <cell r="C695" t="str">
            <v>Total</v>
          </cell>
          <cell r="D695">
            <v>0.35791666666666666</v>
          </cell>
          <cell r="E695">
            <v>0.32653061224489793</v>
          </cell>
          <cell r="F695">
            <v>0.3446601941747573</v>
          </cell>
          <cell r="G695">
            <v>0.34684684684684686</v>
          </cell>
          <cell r="H695" t="e">
            <v>#DIV/0!</v>
          </cell>
          <cell r="I695" t="e">
            <v>#DIV/0!</v>
          </cell>
          <cell r="J695" t="e">
            <v>#DIV/0!</v>
          </cell>
          <cell r="K695" t="e">
            <v>#DIV/0!</v>
          </cell>
          <cell r="L695" t="e">
            <v>#DIV/0!</v>
          </cell>
          <cell r="M695" t="e">
            <v>#DIV/0!</v>
          </cell>
          <cell r="N695" t="e">
            <v>#DIV/0!</v>
          </cell>
          <cell r="O695" t="e">
            <v>#DIV/0!</v>
          </cell>
          <cell r="P695" t="e">
            <v>#DIV/0!</v>
          </cell>
          <cell r="Q695">
            <v>0.33974358974358976</v>
          </cell>
          <cell r="R695">
            <v>0.33974358974358976</v>
          </cell>
        </row>
        <row r="696">
          <cell r="B696">
            <v>10</v>
          </cell>
          <cell r="C696" t="str">
            <v>Hokkaido</v>
          </cell>
          <cell r="D696">
            <v>0.62913907284768211</v>
          </cell>
          <cell r="E696">
            <v>0.66666666666666663</v>
          </cell>
          <cell r="F696">
            <v>0.8</v>
          </cell>
          <cell r="G696">
            <v>0.625</v>
          </cell>
          <cell r="H696" t="e">
            <v>#DIV/0!</v>
          </cell>
          <cell r="I696" t="e">
            <v>#DIV/0!</v>
          </cell>
          <cell r="J696" t="e">
            <v>#DIV/0!</v>
          </cell>
          <cell r="K696" t="e">
            <v>#DIV/0!</v>
          </cell>
          <cell r="L696" t="e">
            <v>#DIV/0!</v>
          </cell>
          <cell r="M696" t="e">
            <v>#DIV/0!</v>
          </cell>
          <cell r="N696" t="e">
            <v>#DIV/0!</v>
          </cell>
          <cell r="O696" t="e">
            <v>#DIV/0!</v>
          </cell>
          <cell r="P696" t="e">
            <v>#DIV/0!</v>
          </cell>
          <cell r="Q696">
            <v>0.68571428571428572</v>
          </cell>
          <cell r="R696">
            <v>0.68571428571428572</v>
          </cell>
        </row>
        <row r="697">
          <cell r="B697">
            <v>20</v>
          </cell>
          <cell r="C697" t="str">
            <v>Minamitohoku</v>
          </cell>
          <cell r="D697">
            <v>0.43209876543209874</v>
          </cell>
          <cell r="E697">
            <v>0.2857142857142857</v>
          </cell>
          <cell r="F697">
            <v>0.5</v>
          </cell>
          <cell r="G697">
            <v>0.375</v>
          </cell>
          <cell r="H697" t="e">
            <v>#DIV/0!</v>
          </cell>
          <cell r="I697" t="e">
            <v>#DIV/0!</v>
          </cell>
          <cell r="J697" t="e">
            <v>#DIV/0!</v>
          </cell>
          <cell r="K697" t="e">
            <v>#DIV/0!</v>
          </cell>
          <cell r="L697" t="e">
            <v>#DIV/0!</v>
          </cell>
          <cell r="M697" t="e">
            <v>#DIV/0!</v>
          </cell>
          <cell r="N697" t="e">
            <v>#DIV/0!</v>
          </cell>
          <cell r="O697" t="e">
            <v>#DIV/0!</v>
          </cell>
          <cell r="P697" t="e">
            <v>#DIV/0!</v>
          </cell>
          <cell r="Q697">
            <v>0.38095238095238093</v>
          </cell>
          <cell r="R697">
            <v>0.38095238095238093</v>
          </cell>
        </row>
        <row r="698">
          <cell r="B698">
            <v>22</v>
          </cell>
          <cell r="C698" t="str">
            <v>Kitatohoku</v>
          </cell>
          <cell r="D698">
            <v>0.64516129032258063</v>
          </cell>
          <cell r="E698">
            <v>0.66666666666666663</v>
          </cell>
          <cell r="F698">
            <v>0.4</v>
          </cell>
          <cell r="G698">
            <v>0.33333333333333331</v>
          </cell>
          <cell r="H698" t="e">
            <v>#DIV/0!</v>
          </cell>
          <cell r="I698" t="e">
            <v>#DIV/0!</v>
          </cell>
          <cell r="J698" t="e">
            <v>#DIV/0!</v>
          </cell>
          <cell r="K698" t="e">
            <v>#DIV/0!</v>
          </cell>
          <cell r="L698" t="e">
            <v>#DIV/0!</v>
          </cell>
          <cell r="M698" t="e">
            <v>#DIV/0!</v>
          </cell>
          <cell r="N698" t="e">
            <v>#DIV/0!</v>
          </cell>
          <cell r="O698" t="e">
            <v>#DIV/0!</v>
          </cell>
          <cell r="P698" t="e">
            <v>#DIV/0!</v>
          </cell>
          <cell r="Q698">
            <v>0.47058823529411764</v>
          </cell>
          <cell r="R698">
            <v>0.47058823529411764</v>
          </cell>
        </row>
        <row r="699">
          <cell r="B699">
            <v>25</v>
          </cell>
          <cell r="C699" t="str">
            <v>Kitakanto</v>
          </cell>
          <cell r="D699">
            <v>0.59375</v>
          </cell>
          <cell r="E699">
            <v>0.75</v>
          </cell>
          <cell r="F699">
            <v>0.66666666666666663</v>
          </cell>
          <cell r="G699">
            <v>0.625</v>
          </cell>
          <cell r="H699" t="e">
            <v>#DIV/0!</v>
          </cell>
          <cell r="I699" t="e">
            <v>#DIV/0!</v>
          </cell>
          <cell r="J699" t="e">
            <v>#DIV/0!</v>
          </cell>
          <cell r="K699" t="e">
            <v>#DIV/0!</v>
          </cell>
          <cell r="L699" t="e">
            <v>#DIV/0!</v>
          </cell>
          <cell r="M699" t="e">
            <v>#DIV/0!</v>
          </cell>
          <cell r="N699" t="e">
            <v>#DIV/0!</v>
          </cell>
          <cell r="O699" t="e">
            <v>#DIV/0!</v>
          </cell>
          <cell r="P699" t="e">
            <v>#DIV/0!</v>
          </cell>
          <cell r="Q699">
            <v>0.66666666666666663</v>
          </cell>
          <cell r="R699">
            <v>0.66666666666666663</v>
          </cell>
        </row>
        <row r="700">
          <cell r="B700">
            <v>26</v>
          </cell>
          <cell r="C700" t="str">
            <v>Shinetsu</v>
          </cell>
          <cell r="D700">
            <v>0.69135802469135799</v>
          </cell>
          <cell r="E700">
            <v>0.55555555555555558</v>
          </cell>
          <cell r="F700">
            <v>0.375</v>
          </cell>
          <cell r="G700">
            <v>0.6</v>
          </cell>
          <cell r="H700" t="e">
            <v>#DIV/0!</v>
          </cell>
          <cell r="I700" t="e">
            <v>#DIV/0!</v>
          </cell>
          <cell r="J700" t="e">
            <v>#DIV/0!</v>
          </cell>
          <cell r="K700" t="e">
            <v>#DIV/0!</v>
          </cell>
          <cell r="L700" t="e">
            <v>#DIV/0!</v>
          </cell>
          <cell r="M700" t="e">
            <v>#DIV/0!</v>
          </cell>
          <cell r="N700" t="e">
            <v>#DIV/0!</v>
          </cell>
          <cell r="O700" t="e">
            <v>#DIV/0!</v>
          </cell>
          <cell r="P700" t="e">
            <v>#DIV/0!</v>
          </cell>
          <cell r="Q700">
            <v>0.5</v>
          </cell>
          <cell r="R700">
            <v>0.5</v>
          </cell>
        </row>
        <row r="701">
          <cell r="B701">
            <v>30</v>
          </cell>
          <cell r="C701" t="str">
            <v>Tokyo1</v>
          </cell>
          <cell r="D701">
            <v>0.4472573839662447</v>
          </cell>
          <cell r="E701">
            <v>0.35294117647058826</v>
          </cell>
          <cell r="F701">
            <v>0.34782608695652173</v>
          </cell>
          <cell r="G701">
            <v>0.55000000000000004</v>
          </cell>
          <cell r="H701" t="e">
            <v>#DIV/0!</v>
          </cell>
          <cell r="I701" t="e">
            <v>#DIV/0!</v>
          </cell>
          <cell r="J701" t="e">
            <v>#DIV/0!</v>
          </cell>
          <cell r="K701" t="e">
            <v>#DIV/0!</v>
          </cell>
          <cell r="L701" t="e">
            <v>#DIV/0!</v>
          </cell>
          <cell r="M701" t="e">
            <v>#DIV/0!</v>
          </cell>
          <cell r="N701" t="e">
            <v>#DIV/0!</v>
          </cell>
          <cell r="O701" t="e">
            <v>#DIV/0!</v>
          </cell>
          <cell r="P701" t="e">
            <v>#DIV/0!</v>
          </cell>
          <cell r="Q701">
            <v>0.41666666666666669</v>
          </cell>
          <cell r="R701">
            <v>0.41666666666666669</v>
          </cell>
        </row>
        <row r="702">
          <cell r="B702">
            <v>31</v>
          </cell>
          <cell r="C702" t="str">
            <v>Tokyo2</v>
          </cell>
          <cell r="D702">
            <v>0.6384180790960452</v>
          </cell>
          <cell r="E702">
            <v>0.46666666666666667</v>
          </cell>
          <cell r="F702">
            <v>1</v>
          </cell>
          <cell r="G702">
            <v>0.42857142857142855</v>
          </cell>
          <cell r="H702" t="e">
            <v>#DIV/0!</v>
          </cell>
          <cell r="I702" t="e">
            <v>#DIV/0!</v>
          </cell>
          <cell r="J702" t="e">
            <v>#DIV/0!</v>
          </cell>
          <cell r="K702" t="e">
            <v>#DIV/0!</v>
          </cell>
          <cell r="L702" t="e">
            <v>#DIV/0!</v>
          </cell>
          <cell r="M702" t="e">
            <v>#DIV/0!</v>
          </cell>
          <cell r="N702" t="e">
            <v>#DIV/0!</v>
          </cell>
          <cell r="O702" t="e">
            <v>#DIV/0!</v>
          </cell>
          <cell r="P702" t="e">
            <v>#DIV/0!</v>
          </cell>
          <cell r="Q702">
            <v>0.58974358974358976</v>
          </cell>
          <cell r="R702">
            <v>0.58974358974358976</v>
          </cell>
        </row>
        <row r="703">
          <cell r="B703">
            <v>35</v>
          </cell>
          <cell r="C703" t="str">
            <v>Yokohama</v>
          </cell>
          <cell r="D703">
            <v>0.67045454545454541</v>
          </cell>
          <cell r="E703">
            <v>0.72727272727272729</v>
          </cell>
          <cell r="F703">
            <v>0.44444444444444442</v>
          </cell>
          <cell r="G703">
            <v>0.5</v>
          </cell>
          <cell r="H703" t="e">
            <v>#DIV/0!</v>
          </cell>
          <cell r="I703" t="e">
            <v>#DIV/0!</v>
          </cell>
          <cell r="J703" t="e">
            <v>#DIV/0!</v>
          </cell>
          <cell r="K703" t="e">
            <v>#DIV/0!</v>
          </cell>
          <cell r="L703" t="e">
            <v>#DIV/0!</v>
          </cell>
          <cell r="M703" t="e">
            <v>#DIV/0!</v>
          </cell>
          <cell r="N703" t="e">
            <v>#DIV/0!</v>
          </cell>
          <cell r="O703" t="e">
            <v>#DIV/0!</v>
          </cell>
          <cell r="P703" t="e">
            <v>#DIV/0!</v>
          </cell>
          <cell r="Q703">
            <v>0.53333333333333333</v>
          </cell>
          <cell r="R703">
            <v>0.53333333333333333</v>
          </cell>
        </row>
        <row r="704">
          <cell r="B704">
            <v>50</v>
          </cell>
          <cell r="C704" t="str">
            <v>Toukai1</v>
          </cell>
          <cell r="D704">
            <v>0.625</v>
          </cell>
          <cell r="E704">
            <v>0.77777777777777779</v>
          </cell>
          <cell r="F704">
            <v>1</v>
          </cell>
          <cell r="G704">
            <v>0.45454545454545453</v>
          </cell>
          <cell r="H704" t="e">
            <v>#DIV/0!</v>
          </cell>
          <cell r="I704" t="e">
            <v>#DIV/0!</v>
          </cell>
          <cell r="J704" t="e">
            <v>#DIV/0!</v>
          </cell>
          <cell r="K704" t="e">
            <v>#DIV/0!</v>
          </cell>
          <cell r="L704" t="e">
            <v>#DIV/0!</v>
          </cell>
          <cell r="M704" t="e">
            <v>#DIV/0!</v>
          </cell>
          <cell r="N704" t="e">
            <v>#DIV/0!</v>
          </cell>
          <cell r="O704" t="e">
            <v>#DIV/0!</v>
          </cell>
          <cell r="P704" t="e">
            <v>#DIV/0!</v>
          </cell>
          <cell r="Q704">
            <v>0.74193548387096775</v>
          </cell>
          <cell r="R704">
            <v>0.74193548387096775</v>
          </cell>
        </row>
        <row r="705">
          <cell r="B705">
            <v>55</v>
          </cell>
          <cell r="C705" t="str">
            <v>Toukai2</v>
          </cell>
          <cell r="D705">
            <v>0.55244755244755239</v>
          </cell>
          <cell r="E705">
            <v>0.75</v>
          </cell>
          <cell r="F705">
            <v>1</v>
          </cell>
          <cell r="G705">
            <v>0.69230769230769229</v>
          </cell>
          <cell r="H705" t="e">
            <v>#DIV/0!</v>
          </cell>
          <cell r="I705" t="e">
            <v>#DIV/0!</v>
          </cell>
          <cell r="J705" t="e">
            <v>#DIV/0!</v>
          </cell>
          <cell r="K705" t="e">
            <v>#DIV/0!</v>
          </cell>
          <cell r="L705" t="e">
            <v>#DIV/0!</v>
          </cell>
          <cell r="M705" t="e">
            <v>#DIV/0!</v>
          </cell>
          <cell r="N705" t="e">
            <v>#DIV/0!</v>
          </cell>
          <cell r="O705" t="e">
            <v>#DIV/0!</v>
          </cell>
          <cell r="P705" t="e">
            <v>#DIV/0!</v>
          </cell>
          <cell r="Q705">
            <v>0.80555555555555558</v>
          </cell>
          <cell r="R705">
            <v>0.80555555555555558</v>
          </cell>
        </row>
        <row r="706">
          <cell r="B706">
            <v>65</v>
          </cell>
          <cell r="C706" t="str">
            <v>Kansai3</v>
          </cell>
          <cell r="D706">
            <v>0.352112676056338</v>
          </cell>
          <cell r="E706">
            <v>0.42857142857142855</v>
          </cell>
          <cell r="F706">
            <v>0.33333333333333331</v>
          </cell>
          <cell r="G706">
            <v>0.33333333333333331</v>
          </cell>
          <cell r="H706" t="e">
            <v>#DIV/0!</v>
          </cell>
          <cell r="I706" t="e">
            <v>#DIV/0!</v>
          </cell>
          <cell r="J706" t="e">
            <v>#DIV/0!</v>
          </cell>
          <cell r="K706" t="e">
            <v>#DIV/0!</v>
          </cell>
          <cell r="L706" t="e">
            <v>#DIV/0!</v>
          </cell>
          <cell r="M706" t="e">
            <v>#DIV/0!</v>
          </cell>
          <cell r="N706" t="e">
            <v>#DIV/0!</v>
          </cell>
          <cell r="O706" t="e">
            <v>#DIV/0!</v>
          </cell>
          <cell r="P706" t="e">
            <v>#DIV/0!</v>
          </cell>
          <cell r="Q706">
            <v>0.36842105263157893</v>
          </cell>
          <cell r="R706">
            <v>0.36842105263157893</v>
          </cell>
        </row>
        <row r="707">
          <cell r="B707">
            <v>70</v>
          </cell>
          <cell r="C707" t="str">
            <v>Kansai1</v>
          </cell>
          <cell r="D707">
            <v>0.6</v>
          </cell>
          <cell r="E707">
            <v>0.81818181818181823</v>
          </cell>
          <cell r="F707">
            <v>0.2857142857142857</v>
          </cell>
          <cell r="G707">
            <v>0.27777777777777779</v>
          </cell>
          <cell r="H707" t="e">
            <v>#DIV/0!</v>
          </cell>
          <cell r="I707" t="e">
            <v>#DIV/0!</v>
          </cell>
          <cell r="J707" t="e">
            <v>#DIV/0!</v>
          </cell>
          <cell r="K707" t="e">
            <v>#DIV/0!</v>
          </cell>
          <cell r="L707" t="e">
            <v>#DIV/0!</v>
          </cell>
          <cell r="M707" t="e">
            <v>#DIV/0!</v>
          </cell>
          <cell r="N707" t="e">
            <v>#DIV/0!</v>
          </cell>
          <cell r="O707" t="e">
            <v>#DIV/0!</v>
          </cell>
          <cell r="P707" t="e">
            <v>#DIV/0!</v>
          </cell>
          <cell r="Q707">
            <v>0.4</v>
          </cell>
          <cell r="R707">
            <v>0.4</v>
          </cell>
        </row>
        <row r="708">
          <cell r="B708">
            <v>71</v>
          </cell>
          <cell r="C708" t="str">
            <v>Kansai2</v>
          </cell>
          <cell r="D708">
            <v>0.63200000000000001</v>
          </cell>
          <cell r="E708">
            <v>0.5</v>
          </cell>
          <cell r="F708">
            <v>0.55555555555555558</v>
          </cell>
          <cell r="G708">
            <v>0.61538461538461542</v>
          </cell>
          <cell r="H708" t="e">
            <v>#DIV/0!</v>
          </cell>
          <cell r="I708" t="e">
            <v>#DIV/0!</v>
          </cell>
          <cell r="J708" t="e">
            <v>#DIV/0!</v>
          </cell>
          <cell r="K708" t="e">
            <v>#DIV/0!</v>
          </cell>
          <cell r="L708" t="e">
            <v>#DIV/0!</v>
          </cell>
          <cell r="M708" t="e">
            <v>#DIV/0!</v>
          </cell>
          <cell r="N708" t="e">
            <v>#DIV/0!</v>
          </cell>
          <cell r="O708" t="e">
            <v>#DIV/0!</v>
          </cell>
          <cell r="P708" t="e">
            <v>#DIV/0!</v>
          </cell>
          <cell r="Q708">
            <v>0.5625</v>
          </cell>
          <cell r="R708">
            <v>0.5625</v>
          </cell>
        </row>
        <row r="709">
          <cell r="B709">
            <v>72</v>
          </cell>
          <cell r="C709" t="str">
            <v>Hokuriku</v>
          </cell>
          <cell r="D709">
            <v>0.42857142857142855</v>
          </cell>
          <cell r="E709">
            <v>0.33333333333333331</v>
          </cell>
          <cell r="F709">
            <v>0.25</v>
          </cell>
          <cell r="G709">
            <v>0.33333333333333331</v>
          </cell>
          <cell r="H709" t="e">
            <v>#DIV/0!</v>
          </cell>
          <cell r="I709" t="e">
            <v>#DIV/0!</v>
          </cell>
          <cell r="J709" t="e">
            <v>#DIV/0!</v>
          </cell>
          <cell r="K709" t="e">
            <v>#DIV/0!</v>
          </cell>
          <cell r="L709" t="e">
            <v>#DIV/0!</v>
          </cell>
          <cell r="M709" t="e">
            <v>#DIV/0!</v>
          </cell>
          <cell r="N709" t="e">
            <v>#DIV/0!</v>
          </cell>
          <cell r="O709" t="e">
            <v>#DIV/0!</v>
          </cell>
          <cell r="P709" t="e">
            <v>#DIV/0!</v>
          </cell>
          <cell r="Q709">
            <v>0.3125</v>
          </cell>
          <cell r="R709">
            <v>0.3125</v>
          </cell>
        </row>
        <row r="710">
          <cell r="B710">
            <v>75</v>
          </cell>
          <cell r="C710" t="str">
            <v>Okayama</v>
          </cell>
          <cell r="D710">
            <v>0.41891891891891891</v>
          </cell>
          <cell r="E710">
            <v>0.2857142857142857</v>
          </cell>
          <cell r="F710">
            <v>0</v>
          </cell>
          <cell r="G710">
            <v>1</v>
          </cell>
          <cell r="H710" t="e">
            <v>#DIV/0!</v>
          </cell>
          <cell r="I710" t="e">
            <v>#DIV/0!</v>
          </cell>
          <cell r="J710" t="e">
            <v>#DIV/0!</v>
          </cell>
          <cell r="K710" t="e">
            <v>#DIV/0!</v>
          </cell>
          <cell r="L710" t="e">
            <v>#DIV/0!</v>
          </cell>
          <cell r="M710" t="e">
            <v>#DIV/0!</v>
          </cell>
          <cell r="N710" t="e">
            <v>#DIV/0!</v>
          </cell>
          <cell r="O710" t="e">
            <v>#DIV/0!</v>
          </cell>
          <cell r="P710" t="e">
            <v>#DIV/0!</v>
          </cell>
          <cell r="Q710">
            <v>0.46666666666666667</v>
          </cell>
          <cell r="R710">
            <v>0.46666666666666667</v>
          </cell>
        </row>
        <row r="711">
          <cell r="B711">
            <v>77</v>
          </cell>
          <cell r="C711" t="str">
            <v>Shikoku</v>
          </cell>
          <cell r="D711">
            <v>0.32608695652173914</v>
          </cell>
          <cell r="E711">
            <v>0.25</v>
          </cell>
          <cell r="F711">
            <v>1</v>
          </cell>
          <cell r="G711">
            <v>0.66666666666666663</v>
          </cell>
          <cell r="H711" t="e">
            <v>#DIV/0!</v>
          </cell>
          <cell r="I711" t="e">
            <v>#DIV/0!</v>
          </cell>
          <cell r="J711" t="e">
            <v>#DIV/0!</v>
          </cell>
          <cell r="K711" t="e">
            <v>#DIV/0!</v>
          </cell>
          <cell r="L711" t="e">
            <v>#DIV/0!</v>
          </cell>
          <cell r="M711" t="e">
            <v>#DIV/0!</v>
          </cell>
          <cell r="N711" t="e">
            <v>#DIV/0!</v>
          </cell>
          <cell r="O711" t="e">
            <v>#DIV/0!</v>
          </cell>
          <cell r="P711" t="e">
            <v>#DIV/0!</v>
          </cell>
          <cell r="Q711">
            <v>0.61904761904761907</v>
          </cell>
          <cell r="R711">
            <v>0.61904761904761907</v>
          </cell>
        </row>
        <row r="712">
          <cell r="B712">
            <v>80</v>
          </cell>
          <cell r="C712" t="str">
            <v>Hiroshima</v>
          </cell>
          <cell r="D712">
            <v>0.61538461538461542</v>
          </cell>
          <cell r="E712">
            <v>0.23076923076923078</v>
          </cell>
          <cell r="F712">
            <v>0.375</v>
          </cell>
          <cell r="G712">
            <v>0.90909090909090906</v>
          </cell>
          <cell r="H712" t="e">
            <v>#DIV/0!</v>
          </cell>
          <cell r="I712" t="e">
            <v>#DIV/0!</v>
          </cell>
          <cell r="J712" t="e">
            <v>#DIV/0!</v>
          </cell>
          <cell r="K712" t="e">
            <v>#DIV/0!</v>
          </cell>
          <cell r="L712" t="e">
            <v>#DIV/0!</v>
          </cell>
          <cell r="M712" t="e">
            <v>#DIV/0!</v>
          </cell>
          <cell r="N712" t="e">
            <v>#DIV/0!</v>
          </cell>
          <cell r="O712" t="e">
            <v>#DIV/0!</v>
          </cell>
          <cell r="P712" t="e">
            <v>#DIV/0!</v>
          </cell>
          <cell r="Q712">
            <v>0.5</v>
          </cell>
          <cell r="R712">
            <v>0.5</v>
          </cell>
        </row>
        <row r="713">
          <cell r="B713">
            <v>90</v>
          </cell>
          <cell r="C713" t="str">
            <v>Kyusyu1</v>
          </cell>
          <cell r="D713">
            <v>0.29460580912863071</v>
          </cell>
          <cell r="E713">
            <v>0.14285714285714285</v>
          </cell>
          <cell r="F713">
            <v>0.13043478260869565</v>
          </cell>
          <cell r="G713">
            <v>0.14285714285714285</v>
          </cell>
          <cell r="H713" t="e">
            <v>#DIV/0!</v>
          </cell>
          <cell r="I713" t="e">
            <v>#DIV/0!</v>
          </cell>
          <cell r="J713" t="e">
            <v>#DIV/0!</v>
          </cell>
          <cell r="K713" t="e">
            <v>#DIV/0!</v>
          </cell>
          <cell r="L713" t="e">
            <v>#DIV/0!</v>
          </cell>
          <cell r="M713" t="e">
            <v>#DIV/0!</v>
          </cell>
          <cell r="N713" t="e">
            <v>#DIV/0!</v>
          </cell>
          <cell r="O713" t="e">
            <v>#DIV/0!</v>
          </cell>
          <cell r="P713" t="e">
            <v>#DIV/0!</v>
          </cell>
          <cell r="Q713">
            <v>0.1388888888888889</v>
          </cell>
          <cell r="R713">
            <v>0.1388888888888889</v>
          </cell>
        </row>
        <row r="714">
          <cell r="B714">
            <v>91</v>
          </cell>
          <cell r="C714" t="str">
            <v>Kyusyu2</v>
          </cell>
          <cell r="D714">
            <v>0.48837209302325579</v>
          </cell>
          <cell r="E714">
            <v>7.1428571428571425E-2</v>
          </cell>
          <cell r="F714">
            <v>0.29411764705882354</v>
          </cell>
          <cell r="G714">
            <v>0.41666666666666669</v>
          </cell>
          <cell r="H714" t="e">
            <v>#DIV/0!</v>
          </cell>
          <cell r="I714" t="e">
            <v>#DIV/0!</v>
          </cell>
          <cell r="J714" t="e">
            <v>#DIV/0!</v>
          </cell>
          <cell r="K714" t="e">
            <v>#DIV/0!</v>
          </cell>
          <cell r="L714" t="e">
            <v>#DIV/0!</v>
          </cell>
          <cell r="M714" t="e">
            <v>#DIV/0!</v>
          </cell>
          <cell r="N714" t="e">
            <v>#DIV/0!</v>
          </cell>
          <cell r="O714" t="e">
            <v>#DIV/0!</v>
          </cell>
          <cell r="P714" t="e">
            <v>#DIV/0!</v>
          </cell>
          <cell r="Q714">
            <v>0.2558139534883721</v>
          </cell>
          <cell r="R714">
            <v>0.2558139534883721</v>
          </cell>
        </row>
        <row r="715">
          <cell r="B715">
            <v>0</v>
          </cell>
          <cell r="C715" t="str">
            <v>Total</v>
          </cell>
          <cell r="D715">
            <v>0.53333333333333333</v>
          </cell>
          <cell r="E715">
            <v>0.44387755102040816</v>
          </cell>
          <cell r="F715">
            <v>0.49029126213592233</v>
          </cell>
          <cell r="G715">
            <v>0.481981981981982</v>
          </cell>
          <cell r="H715" t="e">
            <v>#DIV/0!</v>
          </cell>
          <cell r="I715" t="e">
            <v>#DIV/0!</v>
          </cell>
          <cell r="J715" t="e">
            <v>#DIV/0!</v>
          </cell>
          <cell r="K715" t="e">
            <v>#DIV/0!</v>
          </cell>
          <cell r="L715" t="e">
            <v>#DIV/0!</v>
          </cell>
          <cell r="M715" t="e">
            <v>#DIV/0!</v>
          </cell>
          <cell r="N715" t="e">
            <v>#DIV/0!</v>
          </cell>
          <cell r="O715" t="e">
            <v>#DIV/0!</v>
          </cell>
          <cell r="P715" t="e">
            <v>#DIV/0!</v>
          </cell>
          <cell r="Q715">
            <v>0.47275641025641024</v>
          </cell>
          <cell r="R715">
            <v>0.47275641025641024</v>
          </cell>
        </row>
        <row r="756">
          <cell r="B756">
            <v>10</v>
          </cell>
          <cell r="C756" t="str">
            <v>Hokkaido</v>
          </cell>
          <cell r="D756">
            <v>223</v>
          </cell>
          <cell r="E756">
            <v>228</v>
          </cell>
          <cell r="F756">
            <v>218</v>
          </cell>
          <cell r="G756">
            <v>221</v>
          </cell>
          <cell r="H756">
            <v>222</v>
          </cell>
          <cell r="I756">
            <v>226</v>
          </cell>
          <cell r="J756">
            <v>232</v>
          </cell>
          <cell r="K756">
            <v>223</v>
          </cell>
          <cell r="L756">
            <v>222</v>
          </cell>
          <cell r="M756">
            <v>220</v>
          </cell>
          <cell r="N756">
            <v>221</v>
          </cell>
          <cell r="O756">
            <v>226</v>
          </cell>
          <cell r="P756">
            <v>223</v>
          </cell>
          <cell r="Q756">
            <v>221</v>
          </cell>
        </row>
        <row r="757">
          <cell r="B757">
            <v>20</v>
          </cell>
          <cell r="C757" t="str">
            <v>Minamitohoku</v>
          </cell>
          <cell r="D757">
            <v>171</v>
          </cell>
          <cell r="E757">
            <v>172</v>
          </cell>
          <cell r="F757">
            <v>168</v>
          </cell>
          <cell r="G757">
            <v>174</v>
          </cell>
          <cell r="H757">
            <v>172</v>
          </cell>
          <cell r="I757">
            <v>172</v>
          </cell>
          <cell r="J757">
            <v>172</v>
          </cell>
          <cell r="Q757">
            <v>174</v>
          </cell>
        </row>
        <row r="758">
          <cell r="B758">
            <v>22</v>
          </cell>
          <cell r="C758" t="str">
            <v>Kitatohoku</v>
          </cell>
          <cell r="D758">
            <v>111</v>
          </cell>
          <cell r="E758">
            <v>116</v>
          </cell>
          <cell r="F758">
            <v>118</v>
          </cell>
          <cell r="G758">
            <v>114</v>
          </cell>
          <cell r="H758">
            <v>115</v>
          </cell>
          <cell r="I758">
            <v>120</v>
          </cell>
          <cell r="J758">
            <v>116</v>
          </cell>
          <cell r="Q758">
            <v>114</v>
          </cell>
        </row>
        <row r="759">
          <cell r="B759">
            <v>25</v>
          </cell>
          <cell r="C759" t="str">
            <v>Kitakanto</v>
          </cell>
          <cell r="D759">
            <v>182</v>
          </cell>
          <cell r="E759">
            <v>179</v>
          </cell>
          <cell r="F759">
            <v>175</v>
          </cell>
          <cell r="G759">
            <v>183</v>
          </cell>
          <cell r="H759">
            <v>188</v>
          </cell>
          <cell r="I759">
            <v>186</v>
          </cell>
          <cell r="J759">
            <v>188</v>
          </cell>
          <cell r="Q759">
            <v>183</v>
          </cell>
        </row>
        <row r="760">
          <cell r="B760">
            <v>26</v>
          </cell>
          <cell r="C760" t="str">
            <v>Shinetsu</v>
          </cell>
          <cell r="D760">
            <v>122</v>
          </cell>
          <cell r="E760">
            <v>123</v>
          </cell>
          <cell r="F760">
            <v>126</v>
          </cell>
          <cell r="G760">
            <v>120</v>
          </cell>
          <cell r="H760">
            <v>123</v>
          </cell>
          <cell r="I760">
            <v>125</v>
          </cell>
          <cell r="J760">
            <v>127</v>
          </cell>
          <cell r="Q760">
            <v>120</v>
          </cell>
        </row>
        <row r="761">
          <cell r="B761">
            <v>30</v>
          </cell>
          <cell r="C761" t="str">
            <v>Tokyo1</v>
          </cell>
          <cell r="D761">
            <v>472</v>
          </cell>
          <cell r="E761">
            <v>466</v>
          </cell>
          <cell r="F761">
            <v>464</v>
          </cell>
          <cell r="G761">
            <v>464</v>
          </cell>
          <cell r="H761">
            <v>464</v>
          </cell>
          <cell r="I761">
            <v>470</v>
          </cell>
          <cell r="J761">
            <v>459</v>
          </cell>
          <cell r="Q761">
            <v>464</v>
          </cell>
        </row>
        <row r="762">
          <cell r="B762">
            <v>31</v>
          </cell>
          <cell r="C762" t="str">
            <v>Tokyo2</v>
          </cell>
          <cell r="D762">
            <v>263</v>
          </cell>
          <cell r="E762">
            <v>266</v>
          </cell>
          <cell r="F762">
            <v>267</v>
          </cell>
          <cell r="G762">
            <v>265</v>
          </cell>
          <cell r="H762">
            <v>272</v>
          </cell>
          <cell r="I762">
            <v>278</v>
          </cell>
          <cell r="J762">
            <v>275</v>
          </cell>
          <cell r="Q762">
            <v>265</v>
          </cell>
        </row>
        <row r="763">
          <cell r="B763">
            <v>35</v>
          </cell>
          <cell r="C763" t="str">
            <v>Yokohama</v>
          </cell>
          <cell r="D763">
            <v>305</v>
          </cell>
          <cell r="E763">
            <v>297</v>
          </cell>
          <cell r="F763">
            <v>295</v>
          </cell>
          <cell r="G763">
            <v>286</v>
          </cell>
          <cell r="H763">
            <v>286</v>
          </cell>
          <cell r="I763">
            <v>279</v>
          </cell>
          <cell r="J763">
            <v>273</v>
          </cell>
          <cell r="Q763">
            <v>286</v>
          </cell>
        </row>
        <row r="764">
          <cell r="B764">
            <v>50</v>
          </cell>
          <cell r="C764" t="str">
            <v>Toukai1</v>
          </cell>
          <cell r="D764">
            <v>253</v>
          </cell>
          <cell r="E764">
            <v>257</v>
          </cell>
          <cell r="F764">
            <v>262</v>
          </cell>
          <cell r="G764">
            <v>261</v>
          </cell>
          <cell r="H764">
            <v>255</v>
          </cell>
          <cell r="I764">
            <v>258</v>
          </cell>
          <cell r="J764">
            <v>262</v>
          </cell>
          <cell r="Q764">
            <v>261</v>
          </cell>
        </row>
        <row r="765">
          <cell r="B765">
            <v>55</v>
          </cell>
          <cell r="C765" t="str">
            <v>Toukai2</v>
          </cell>
          <cell r="D765">
            <v>357</v>
          </cell>
          <cell r="E765">
            <v>352</v>
          </cell>
          <cell r="F765">
            <v>356</v>
          </cell>
          <cell r="G765">
            <v>361</v>
          </cell>
          <cell r="H765">
            <v>353</v>
          </cell>
          <cell r="I765">
            <v>354</v>
          </cell>
          <cell r="J765">
            <v>349</v>
          </cell>
          <cell r="Q765">
            <v>361</v>
          </cell>
        </row>
        <row r="766">
          <cell r="B766">
            <v>65</v>
          </cell>
          <cell r="C766" t="str">
            <v>Kansai3</v>
          </cell>
          <cell r="D766">
            <v>197</v>
          </cell>
          <cell r="E766">
            <v>197</v>
          </cell>
          <cell r="F766">
            <v>195</v>
          </cell>
          <cell r="G766">
            <v>192</v>
          </cell>
          <cell r="H766">
            <v>191</v>
          </cell>
          <cell r="I766">
            <v>185</v>
          </cell>
          <cell r="J766">
            <v>191</v>
          </cell>
          <cell r="Q766">
            <v>192</v>
          </cell>
        </row>
        <row r="767">
          <cell r="B767">
            <v>70</v>
          </cell>
          <cell r="C767" t="str">
            <v>Kansai1</v>
          </cell>
          <cell r="D767">
            <v>329</v>
          </cell>
          <cell r="E767">
            <v>333</v>
          </cell>
          <cell r="F767">
            <v>332</v>
          </cell>
          <cell r="G767">
            <v>335</v>
          </cell>
          <cell r="H767">
            <v>342</v>
          </cell>
          <cell r="I767">
            <v>335</v>
          </cell>
          <cell r="J767">
            <v>330</v>
          </cell>
          <cell r="Q767">
            <v>335</v>
          </cell>
        </row>
        <row r="768">
          <cell r="B768">
            <v>71</v>
          </cell>
          <cell r="C768" t="str">
            <v>Kansai2</v>
          </cell>
          <cell r="D768">
            <v>257</v>
          </cell>
          <cell r="E768">
            <v>252</v>
          </cell>
          <cell r="F768">
            <v>249</v>
          </cell>
          <cell r="G768">
            <v>252</v>
          </cell>
          <cell r="H768">
            <v>252</v>
          </cell>
          <cell r="I768">
            <v>246</v>
          </cell>
          <cell r="J768">
            <v>248</v>
          </cell>
          <cell r="Q768">
            <v>252</v>
          </cell>
        </row>
        <row r="769">
          <cell r="B769">
            <v>72</v>
          </cell>
          <cell r="C769" t="str">
            <v>Hokuriku</v>
          </cell>
          <cell r="D769">
            <v>133</v>
          </cell>
          <cell r="E769">
            <v>140</v>
          </cell>
          <cell r="F769">
            <v>141</v>
          </cell>
          <cell r="G769">
            <v>142</v>
          </cell>
          <cell r="H769">
            <v>140</v>
          </cell>
          <cell r="I769">
            <v>137</v>
          </cell>
          <cell r="J769">
            <v>136</v>
          </cell>
          <cell r="Q769">
            <v>142</v>
          </cell>
        </row>
        <row r="770">
          <cell r="B770">
            <v>75</v>
          </cell>
          <cell r="C770" t="str">
            <v>Okayama</v>
          </cell>
          <cell r="D770">
            <v>129</v>
          </cell>
          <cell r="E770">
            <v>128</v>
          </cell>
          <cell r="F770">
            <v>126</v>
          </cell>
          <cell r="G770">
            <v>129</v>
          </cell>
          <cell r="H770">
            <v>127</v>
          </cell>
          <cell r="I770">
            <v>130</v>
          </cell>
          <cell r="J770">
            <v>127</v>
          </cell>
          <cell r="Q770">
            <v>129</v>
          </cell>
        </row>
        <row r="771">
          <cell r="B771">
            <v>77</v>
          </cell>
          <cell r="C771" t="str">
            <v>Shikoku</v>
          </cell>
          <cell r="D771">
            <v>220</v>
          </cell>
          <cell r="E771">
            <v>214</v>
          </cell>
          <cell r="F771">
            <v>216</v>
          </cell>
          <cell r="G771">
            <v>209</v>
          </cell>
          <cell r="H771">
            <v>202</v>
          </cell>
          <cell r="I771">
            <v>209</v>
          </cell>
          <cell r="J771">
            <v>207</v>
          </cell>
          <cell r="Q771">
            <v>209</v>
          </cell>
        </row>
        <row r="772">
          <cell r="B772">
            <v>80</v>
          </cell>
          <cell r="C772" t="str">
            <v>Hiroshima</v>
          </cell>
          <cell r="D772">
            <v>280</v>
          </cell>
          <cell r="E772">
            <v>281</v>
          </cell>
          <cell r="F772">
            <v>289</v>
          </cell>
          <cell r="G772">
            <v>285</v>
          </cell>
          <cell r="H772">
            <v>289</v>
          </cell>
          <cell r="I772">
            <v>283</v>
          </cell>
          <cell r="J772">
            <v>285</v>
          </cell>
          <cell r="Q772">
            <v>285</v>
          </cell>
        </row>
        <row r="773">
          <cell r="B773">
            <v>90</v>
          </cell>
          <cell r="C773" t="str">
            <v>Kyusyu1</v>
          </cell>
          <cell r="D773">
            <v>474</v>
          </cell>
          <cell r="E773">
            <v>474</v>
          </cell>
          <cell r="F773">
            <v>473</v>
          </cell>
          <cell r="G773">
            <v>479</v>
          </cell>
          <cell r="H773">
            <v>493</v>
          </cell>
          <cell r="I773">
            <v>496</v>
          </cell>
          <cell r="J773">
            <v>486</v>
          </cell>
          <cell r="Q773">
            <v>479</v>
          </cell>
        </row>
        <row r="774">
          <cell r="B774">
            <v>91</v>
          </cell>
          <cell r="C774" t="str">
            <v>Kyusyu2</v>
          </cell>
          <cell r="D774">
            <v>261</v>
          </cell>
          <cell r="E774">
            <v>258</v>
          </cell>
          <cell r="F774">
            <v>253</v>
          </cell>
          <cell r="G774">
            <v>255</v>
          </cell>
          <cell r="H774">
            <v>259</v>
          </cell>
          <cell r="I774">
            <v>264</v>
          </cell>
          <cell r="J774">
            <v>261</v>
          </cell>
          <cell r="Q774">
            <v>255</v>
          </cell>
        </row>
        <row r="775">
          <cell r="B775">
            <v>0</v>
          </cell>
          <cell r="C775" t="str">
            <v>Total</v>
          </cell>
          <cell r="D775">
            <v>4739</v>
          </cell>
          <cell r="E775">
            <v>4733</v>
          </cell>
          <cell r="F775">
            <v>4723</v>
          </cell>
          <cell r="G775">
            <v>4727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4727</v>
          </cell>
        </row>
        <row r="776">
          <cell r="B776">
            <v>10</v>
          </cell>
          <cell r="C776" t="str">
            <v>Hokkaido</v>
          </cell>
          <cell r="D776">
            <v>0.51382488479262678</v>
          </cell>
          <cell r="E776">
            <v>0.52413793103448281</v>
          </cell>
          <cell r="F776">
            <v>0.51173708920187788</v>
          </cell>
          <cell r="G776">
            <v>0.51515151515151514</v>
          </cell>
          <cell r="H776" t="e">
            <v>#DIV/0!</v>
          </cell>
          <cell r="I776" t="e">
            <v>#DIV/0!</v>
          </cell>
          <cell r="J776" t="e">
            <v>#DIV/0!</v>
          </cell>
          <cell r="K776" t="e">
            <v>#DIV/0!</v>
          </cell>
          <cell r="L776" t="e">
            <v>#DIV/0!</v>
          </cell>
          <cell r="M776" t="e">
            <v>#DIV/0!</v>
          </cell>
          <cell r="N776" t="e">
            <v>#DIV/0!</v>
          </cell>
          <cell r="O776" t="e">
            <v>#DIV/0!</v>
          </cell>
          <cell r="P776" t="e">
            <v>#DIV/0!</v>
          </cell>
          <cell r="Q776">
            <v>0.51515151515151514</v>
          </cell>
          <cell r="R776" t="e">
            <v>#DIV/0!</v>
          </cell>
        </row>
        <row r="777">
          <cell r="B777">
            <v>20</v>
          </cell>
          <cell r="C777" t="str">
            <v>Minamitohoku</v>
          </cell>
          <cell r="D777">
            <v>0.69230769230769229</v>
          </cell>
          <cell r="E777">
            <v>0.70491803278688525</v>
          </cell>
          <cell r="F777">
            <v>0.69421487603305787</v>
          </cell>
          <cell r="G777">
            <v>0.71311475409836067</v>
          </cell>
          <cell r="H777" t="e">
            <v>#DIV/0!</v>
          </cell>
          <cell r="I777" t="e">
            <v>#DIV/0!</v>
          </cell>
          <cell r="J777" t="e">
            <v>#DIV/0!</v>
          </cell>
          <cell r="K777" t="e">
            <v>#DIV/0!</v>
          </cell>
          <cell r="L777" t="e">
            <v>#DIV/0!</v>
          </cell>
          <cell r="M777" t="e">
            <v>#DIV/0!</v>
          </cell>
          <cell r="N777" t="e">
            <v>#DIV/0!</v>
          </cell>
          <cell r="O777" t="e">
            <v>#DIV/0!</v>
          </cell>
          <cell r="P777" t="e">
            <v>#DIV/0!</v>
          </cell>
          <cell r="Q777">
            <v>0.71311475409836067</v>
          </cell>
          <cell r="R777" t="e">
            <v>#DIV/0!</v>
          </cell>
        </row>
        <row r="778">
          <cell r="B778">
            <v>22</v>
          </cell>
          <cell r="C778" t="str">
            <v>Kitatohoku</v>
          </cell>
          <cell r="D778">
            <v>0.57216494845360821</v>
          </cell>
          <cell r="E778">
            <v>0.60103626943005184</v>
          </cell>
          <cell r="F778">
            <v>0.59595959595959591</v>
          </cell>
          <cell r="G778">
            <v>0.58163265306122447</v>
          </cell>
          <cell r="H778" t="e">
            <v>#DIV/0!</v>
          </cell>
          <cell r="I778" t="e">
            <v>#DIV/0!</v>
          </cell>
          <cell r="J778" t="e">
            <v>#DIV/0!</v>
          </cell>
          <cell r="K778" t="e">
            <v>#DIV/0!</v>
          </cell>
          <cell r="L778" t="e">
            <v>#DIV/0!</v>
          </cell>
          <cell r="M778" t="e">
            <v>#DIV/0!</v>
          </cell>
          <cell r="N778" t="e">
            <v>#DIV/0!</v>
          </cell>
          <cell r="O778" t="e">
            <v>#DIV/0!</v>
          </cell>
          <cell r="P778" t="e">
            <v>#DIV/0!</v>
          </cell>
          <cell r="Q778">
            <v>0.58163265306122447</v>
          </cell>
          <cell r="R778" t="e">
            <v>#DIV/0!</v>
          </cell>
        </row>
        <row r="779">
          <cell r="B779">
            <v>25</v>
          </cell>
          <cell r="C779" t="str">
            <v>Kitakanto</v>
          </cell>
          <cell r="D779">
            <v>0.52</v>
          </cell>
          <cell r="E779">
            <v>0.51436781609195403</v>
          </cell>
          <cell r="F779">
            <v>0.51928783382789323</v>
          </cell>
          <cell r="G779">
            <v>0.53982300884955747</v>
          </cell>
          <cell r="H779" t="e">
            <v>#DIV/0!</v>
          </cell>
          <cell r="I779" t="e">
            <v>#DIV/0!</v>
          </cell>
          <cell r="J779" t="e">
            <v>#DIV/0!</v>
          </cell>
          <cell r="K779" t="e">
            <v>#DIV/0!</v>
          </cell>
          <cell r="L779" t="e">
            <v>#DIV/0!</v>
          </cell>
          <cell r="M779" t="e">
            <v>#DIV/0!</v>
          </cell>
          <cell r="N779" t="e">
            <v>#DIV/0!</v>
          </cell>
          <cell r="O779" t="e">
            <v>#DIV/0!</v>
          </cell>
          <cell r="P779" t="e">
            <v>#DIV/0!</v>
          </cell>
          <cell r="Q779">
            <v>0.53982300884955747</v>
          </cell>
          <cell r="R779" t="e">
            <v>#DIV/0!</v>
          </cell>
        </row>
        <row r="780">
          <cell r="B780">
            <v>26</v>
          </cell>
          <cell r="C780" t="str">
            <v>Shinetsu</v>
          </cell>
          <cell r="D780">
            <v>0.51914893617021274</v>
          </cell>
          <cell r="E780">
            <v>0.52564102564102566</v>
          </cell>
          <cell r="F780">
            <v>0.54077253218884125</v>
          </cell>
          <cell r="G780">
            <v>0.5240174672489083</v>
          </cell>
          <cell r="H780" t="e">
            <v>#DIV/0!</v>
          </cell>
          <cell r="I780" t="e">
            <v>#DIV/0!</v>
          </cell>
          <cell r="J780" t="e">
            <v>#DIV/0!</v>
          </cell>
          <cell r="K780" t="e">
            <v>#DIV/0!</v>
          </cell>
          <cell r="L780" t="e">
            <v>#DIV/0!</v>
          </cell>
          <cell r="M780" t="e">
            <v>#DIV/0!</v>
          </cell>
          <cell r="N780" t="e">
            <v>#DIV/0!</v>
          </cell>
          <cell r="O780" t="e">
            <v>#DIV/0!</v>
          </cell>
          <cell r="P780" t="e">
            <v>#DIV/0!</v>
          </cell>
          <cell r="Q780">
            <v>0.5240174672489083</v>
          </cell>
          <cell r="R780" t="e">
            <v>#DIV/0!</v>
          </cell>
        </row>
        <row r="781">
          <cell r="B781">
            <v>30</v>
          </cell>
          <cell r="C781" t="str">
            <v>Tokyo1</v>
          </cell>
          <cell r="D781">
            <v>0.5856079404466501</v>
          </cell>
          <cell r="E781">
            <v>0.58690176322418131</v>
          </cell>
          <cell r="F781">
            <v>0.58438287153652391</v>
          </cell>
          <cell r="G781">
            <v>0.57783312577833124</v>
          </cell>
          <cell r="H781" t="e">
            <v>#DIV/0!</v>
          </cell>
          <cell r="I781" t="e">
            <v>#DIV/0!</v>
          </cell>
          <cell r="J781" t="e">
            <v>#DIV/0!</v>
          </cell>
          <cell r="K781" t="e">
            <v>#DIV/0!</v>
          </cell>
          <cell r="L781" t="e">
            <v>#DIV/0!</v>
          </cell>
          <cell r="M781" t="e">
            <v>#DIV/0!</v>
          </cell>
          <cell r="N781" t="e">
            <v>#DIV/0!</v>
          </cell>
          <cell r="O781" t="e">
            <v>#DIV/0!</v>
          </cell>
          <cell r="P781" t="e">
            <v>#DIV/0!</v>
          </cell>
          <cell r="Q781">
            <v>0.57783312577833124</v>
          </cell>
          <cell r="R781" t="e">
            <v>#DIV/0!</v>
          </cell>
        </row>
        <row r="782">
          <cell r="B782">
            <v>31</v>
          </cell>
          <cell r="C782" t="str">
            <v>Tokyo2</v>
          </cell>
          <cell r="D782">
            <v>0.54115226337448563</v>
          </cell>
          <cell r="E782">
            <v>0.55648535564853552</v>
          </cell>
          <cell r="F782">
            <v>0.55509355509355507</v>
          </cell>
          <cell r="G782">
            <v>0.55789473684210522</v>
          </cell>
          <cell r="H782" t="e">
            <v>#DIV/0!</v>
          </cell>
          <cell r="I782" t="e">
            <v>#DIV/0!</v>
          </cell>
          <cell r="J782" t="e">
            <v>#DIV/0!</v>
          </cell>
          <cell r="K782" t="e">
            <v>#DIV/0!</v>
          </cell>
          <cell r="L782" t="e">
            <v>#DIV/0!</v>
          </cell>
          <cell r="M782" t="e">
            <v>#DIV/0!</v>
          </cell>
          <cell r="N782" t="e">
            <v>#DIV/0!</v>
          </cell>
          <cell r="O782" t="e">
            <v>#DIV/0!</v>
          </cell>
          <cell r="P782" t="e">
            <v>#DIV/0!</v>
          </cell>
          <cell r="Q782">
            <v>0.55789473684210522</v>
          </cell>
          <cell r="R782" t="e">
            <v>#DIV/0!</v>
          </cell>
        </row>
        <row r="783">
          <cell r="B783">
            <v>35</v>
          </cell>
          <cell r="C783" t="str">
            <v>Yokohama</v>
          </cell>
          <cell r="D783">
            <v>0.55656934306569339</v>
          </cell>
          <cell r="E783">
            <v>0.55000000000000004</v>
          </cell>
          <cell r="F783">
            <v>0.54327808471454875</v>
          </cell>
          <cell r="G783">
            <v>0.52767527675276749</v>
          </cell>
          <cell r="H783" t="e">
            <v>#DIV/0!</v>
          </cell>
          <cell r="I783" t="e">
            <v>#DIV/0!</v>
          </cell>
          <cell r="J783" t="e">
            <v>#DIV/0!</v>
          </cell>
          <cell r="K783" t="e">
            <v>#DIV/0!</v>
          </cell>
          <cell r="L783" t="e">
            <v>#DIV/0!</v>
          </cell>
          <cell r="M783" t="e">
            <v>#DIV/0!</v>
          </cell>
          <cell r="N783" t="e">
            <v>#DIV/0!</v>
          </cell>
          <cell r="O783" t="e">
            <v>#DIV/0!</v>
          </cell>
          <cell r="P783" t="e">
            <v>#DIV/0!</v>
          </cell>
          <cell r="Q783">
            <v>0.52767527675276749</v>
          </cell>
          <cell r="R783" t="e">
            <v>#DIV/0!</v>
          </cell>
        </row>
        <row r="784">
          <cell r="B784">
            <v>50</v>
          </cell>
          <cell r="C784" t="str">
            <v>Toukai1</v>
          </cell>
          <cell r="D784">
            <v>0.58027522935779818</v>
          </cell>
          <cell r="E784">
            <v>0.58810068649885583</v>
          </cell>
          <cell r="F784">
            <v>0.5914221218961625</v>
          </cell>
          <cell r="G784">
            <v>0.59453302961275623</v>
          </cell>
          <cell r="H784" t="e">
            <v>#DIV/0!</v>
          </cell>
          <cell r="I784" t="e">
            <v>#DIV/0!</v>
          </cell>
          <cell r="J784" t="e">
            <v>#DIV/0!</v>
          </cell>
          <cell r="K784" t="e">
            <v>#DIV/0!</v>
          </cell>
          <cell r="L784" t="e">
            <v>#DIV/0!</v>
          </cell>
          <cell r="M784" t="e">
            <v>#DIV/0!</v>
          </cell>
          <cell r="N784" t="e">
            <v>#DIV/0!</v>
          </cell>
          <cell r="O784" t="e">
            <v>#DIV/0!</v>
          </cell>
          <cell r="P784" t="e">
            <v>#DIV/0!</v>
          </cell>
          <cell r="Q784">
            <v>0.59453302961275623</v>
          </cell>
          <cell r="R784" t="e">
            <v>#DIV/0!</v>
          </cell>
        </row>
        <row r="785">
          <cell r="B785">
            <v>55</v>
          </cell>
          <cell r="C785" t="str">
            <v>Toukai2</v>
          </cell>
          <cell r="D785">
            <v>0.68260038240917786</v>
          </cell>
          <cell r="E785">
            <v>0.67562380038387715</v>
          </cell>
          <cell r="F785">
            <v>0.68330134357005756</v>
          </cell>
          <cell r="G785">
            <v>0.68761904761904757</v>
          </cell>
          <cell r="H785" t="e">
            <v>#DIV/0!</v>
          </cell>
          <cell r="I785" t="e">
            <v>#DIV/0!</v>
          </cell>
          <cell r="J785" t="e">
            <v>#DIV/0!</v>
          </cell>
          <cell r="K785" t="e">
            <v>#DIV/0!</v>
          </cell>
          <cell r="L785" t="e">
            <v>#DIV/0!</v>
          </cell>
          <cell r="M785" t="e">
            <v>#DIV/0!</v>
          </cell>
          <cell r="N785" t="e">
            <v>#DIV/0!</v>
          </cell>
          <cell r="O785" t="e">
            <v>#DIV/0!</v>
          </cell>
          <cell r="P785" t="e">
            <v>#DIV/0!</v>
          </cell>
          <cell r="Q785">
            <v>0.68761904761904757</v>
          </cell>
          <cell r="R785" t="e">
            <v>#DIV/0!</v>
          </cell>
        </row>
        <row r="786">
          <cell r="B786">
            <v>65</v>
          </cell>
          <cell r="C786" t="str">
            <v>Kansai3</v>
          </cell>
          <cell r="D786">
            <v>0.65231788079470199</v>
          </cell>
          <cell r="E786">
            <v>0.65231788079470199</v>
          </cell>
          <cell r="F786">
            <v>0.65436241610738255</v>
          </cell>
          <cell r="G786">
            <v>0.6508474576271186</v>
          </cell>
          <cell r="H786" t="e">
            <v>#DIV/0!</v>
          </cell>
          <cell r="I786" t="e">
            <v>#DIV/0!</v>
          </cell>
          <cell r="J786" t="e">
            <v>#DIV/0!</v>
          </cell>
          <cell r="K786" t="e">
            <v>#DIV/0!</v>
          </cell>
          <cell r="L786" t="e">
            <v>#DIV/0!</v>
          </cell>
          <cell r="M786" t="e">
            <v>#DIV/0!</v>
          </cell>
          <cell r="N786" t="e">
            <v>#DIV/0!</v>
          </cell>
          <cell r="O786" t="e">
            <v>#DIV/0!</v>
          </cell>
          <cell r="P786" t="e">
            <v>#DIV/0!</v>
          </cell>
          <cell r="Q786">
            <v>0.6508474576271186</v>
          </cell>
          <cell r="R786" t="e">
            <v>#DIV/0!</v>
          </cell>
        </row>
        <row r="787">
          <cell r="B787">
            <v>70</v>
          </cell>
          <cell r="C787" t="str">
            <v>Kansai1</v>
          </cell>
          <cell r="D787">
            <v>0.6081330868761553</v>
          </cell>
          <cell r="E787">
            <v>0.61439114391143912</v>
          </cell>
          <cell r="F787">
            <v>0.61367837338262476</v>
          </cell>
          <cell r="G787">
            <v>0.60578661844484627</v>
          </cell>
          <cell r="H787" t="e">
            <v>#DIV/0!</v>
          </cell>
          <cell r="I787" t="e">
            <v>#DIV/0!</v>
          </cell>
          <cell r="J787" t="e">
            <v>#DIV/0!</v>
          </cell>
          <cell r="K787" t="e">
            <v>#DIV/0!</v>
          </cell>
          <cell r="L787" t="e">
            <v>#DIV/0!</v>
          </cell>
          <cell r="M787" t="e">
            <v>#DIV/0!</v>
          </cell>
          <cell r="N787" t="e">
            <v>#DIV/0!</v>
          </cell>
          <cell r="O787" t="e">
            <v>#DIV/0!</v>
          </cell>
          <cell r="P787" t="e">
            <v>#DIV/0!</v>
          </cell>
          <cell r="Q787">
            <v>0.60578661844484627</v>
          </cell>
          <cell r="R787" t="e">
            <v>#DIV/0!</v>
          </cell>
        </row>
        <row r="788">
          <cell r="B788">
            <v>71</v>
          </cell>
          <cell r="C788" t="str">
            <v>Kansai2</v>
          </cell>
          <cell r="D788">
            <v>0.55387931034482762</v>
          </cell>
          <cell r="E788">
            <v>0.54545454545454541</v>
          </cell>
          <cell r="F788">
            <v>0.55088495575221241</v>
          </cell>
          <cell r="G788">
            <v>0.55629139072847678</v>
          </cell>
          <cell r="H788" t="e">
            <v>#DIV/0!</v>
          </cell>
          <cell r="I788" t="e">
            <v>#DIV/0!</v>
          </cell>
          <cell r="J788" t="e">
            <v>#DIV/0!</v>
          </cell>
          <cell r="K788" t="e">
            <v>#DIV/0!</v>
          </cell>
          <cell r="L788" t="e">
            <v>#DIV/0!</v>
          </cell>
          <cell r="M788" t="e">
            <v>#DIV/0!</v>
          </cell>
          <cell r="N788" t="e">
            <v>#DIV/0!</v>
          </cell>
          <cell r="O788" t="e">
            <v>#DIV/0!</v>
          </cell>
          <cell r="P788" t="e">
            <v>#DIV/0!</v>
          </cell>
          <cell r="Q788">
            <v>0.55629139072847678</v>
          </cell>
          <cell r="R788" t="e">
            <v>#DIV/0!</v>
          </cell>
        </row>
        <row r="789">
          <cell r="B789">
            <v>72</v>
          </cell>
          <cell r="C789" t="str">
            <v>Hokuriku</v>
          </cell>
          <cell r="D789">
            <v>0.62149532710280375</v>
          </cell>
          <cell r="E789">
            <v>0.63063063063063063</v>
          </cell>
          <cell r="F789">
            <v>0.64383561643835618</v>
          </cell>
          <cell r="G789">
            <v>0.65137614678899081</v>
          </cell>
          <cell r="H789" t="e">
            <v>#DIV/0!</v>
          </cell>
          <cell r="I789" t="e">
            <v>#DIV/0!</v>
          </cell>
          <cell r="J789" t="e">
            <v>#DIV/0!</v>
          </cell>
          <cell r="K789" t="e">
            <v>#DIV/0!</v>
          </cell>
          <cell r="L789" t="e">
            <v>#DIV/0!</v>
          </cell>
          <cell r="M789" t="e">
            <v>#DIV/0!</v>
          </cell>
          <cell r="N789" t="e">
            <v>#DIV/0!</v>
          </cell>
          <cell r="O789" t="e">
            <v>#DIV/0!</v>
          </cell>
          <cell r="P789" t="e">
            <v>#DIV/0!</v>
          </cell>
          <cell r="Q789">
            <v>0.65137614678899081</v>
          </cell>
          <cell r="R789" t="e">
            <v>#DIV/0!</v>
          </cell>
        </row>
        <row r="790">
          <cell r="B790">
            <v>75</v>
          </cell>
          <cell r="C790" t="str">
            <v>Okayama</v>
          </cell>
          <cell r="D790">
            <v>0.53974895397489542</v>
          </cell>
          <cell r="E790">
            <v>0.54700854700854706</v>
          </cell>
          <cell r="F790">
            <v>0.54545454545454541</v>
          </cell>
          <cell r="G790">
            <v>0.56578947368421051</v>
          </cell>
          <cell r="H790" t="e">
            <v>#DIV/0!</v>
          </cell>
          <cell r="I790" t="e">
            <v>#DIV/0!</v>
          </cell>
          <cell r="J790" t="e">
            <v>#DIV/0!</v>
          </cell>
          <cell r="K790" t="e">
            <v>#DIV/0!</v>
          </cell>
          <cell r="L790" t="e">
            <v>#DIV/0!</v>
          </cell>
          <cell r="M790" t="e">
            <v>#DIV/0!</v>
          </cell>
          <cell r="N790" t="e">
            <v>#DIV/0!</v>
          </cell>
          <cell r="O790" t="e">
            <v>#DIV/0!</v>
          </cell>
          <cell r="P790" t="e">
            <v>#DIV/0!</v>
          </cell>
          <cell r="Q790">
            <v>0.56578947368421051</v>
          </cell>
          <cell r="R790" t="e">
            <v>#DIV/0!</v>
          </cell>
        </row>
        <row r="791">
          <cell r="B791">
            <v>77</v>
          </cell>
          <cell r="C791" t="str">
            <v>Shikoku</v>
          </cell>
          <cell r="D791">
            <v>0.54455445544554459</v>
          </cell>
          <cell r="E791">
            <v>0.54731457800511507</v>
          </cell>
          <cell r="F791">
            <v>0.55958549222797926</v>
          </cell>
          <cell r="G791">
            <v>0.55882352941176472</v>
          </cell>
          <cell r="H791" t="e">
            <v>#DIV/0!</v>
          </cell>
          <cell r="I791" t="e">
            <v>#DIV/0!</v>
          </cell>
          <cell r="J791" t="e">
            <v>#DIV/0!</v>
          </cell>
          <cell r="K791" t="e">
            <v>#DIV/0!</v>
          </cell>
          <cell r="L791" t="e">
            <v>#DIV/0!</v>
          </cell>
          <cell r="M791" t="e">
            <v>#DIV/0!</v>
          </cell>
          <cell r="N791" t="e">
            <v>#DIV/0!</v>
          </cell>
          <cell r="O791" t="e">
            <v>#DIV/0!</v>
          </cell>
          <cell r="P791" t="e">
            <v>#DIV/0!</v>
          </cell>
          <cell r="Q791">
            <v>0.55882352941176472</v>
          </cell>
          <cell r="R791" t="e">
            <v>#DIV/0!</v>
          </cell>
        </row>
        <row r="792">
          <cell r="B792">
            <v>80</v>
          </cell>
          <cell r="C792" t="str">
            <v>Hiroshima</v>
          </cell>
          <cell r="D792">
            <v>0.63781321184510253</v>
          </cell>
          <cell r="E792">
            <v>0.63863636363636367</v>
          </cell>
          <cell r="F792">
            <v>0.65384615384615385</v>
          </cell>
          <cell r="G792">
            <v>0.64920273348519364</v>
          </cell>
          <cell r="H792" t="e">
            <v>#DIV/0!</v>
          </cell>
          <cell r="I792" t="e">
            <v>#DIV/0!</v>
          </cell>
          <cell r="J792" t="e">
            <v>#DIV/0!</v>
          </cell>
          <cell r="K792" t="e">
            <v>#DIV/0!</v>
          </cell>
          <cell r="L792" t="e">
            <v>#DIV/0!</v>
          </cell>
          <cell r="M792" t="e">
            <v>#DIV/0!</v>
          </cell>
          <cell r="N792" t="e">
            <v>#DIV/0!</v>
          </cell>
          <cell r="O792" t="e">
            <v>#DIV/0!</v>
          </cell>
          <cell r="P792" t="e">
            <v>#DIV/0!</v>
          </cell>
          <cell r="Q792">
            <v>0.64920273348519364</v>
          </cell>
          <cell r="R792" t="e">
            <v>#DIV/0!</v>
          </cell>
        </row>
        <row r="793">
          <cell r="B793">
            <v>90</v>
          </cell>
          <cell r="C793" t="str">
            <v>Kyusyu1</v>
          </cell>
          <cell r="D793">
            <v>0.67811158798283266</v>
          </cell>
          <cell r="E793">
            <v>0.67714285714285716</v>
          </cell>
          <cell r="F793">
            <v>0.66619718309859155</v>
          </cell>
          <cell r="G793">
            <v>0.67943262411347516</v>
          </cell>
          <cell r="H793" t="e">
            <v>#DIV/0!</v>
          </cell>
          <cell r="I793" t="e">
            <v>#DIV/0!</v>
          </cell>
          <cell r="J793" t="e">
            <v>#DIV/0!</v>
          </cell>
          <cell r="K793" t="e">
            <v>#DIV/0!</v>
          </cell>
          <cell r="L793" t="e">
            <v>#DIV/0!</v>
          </cell>
          <cell r="M793" t="e">
            <v>#DIV/0!</v>
          </cell>
          <cell r="N793" t="e">
            <v>#DIV/0!</v>
          </cell>
          <cell r="O793" t="e">
            <v>#DIV/0!</v>
          </cell>
          <cell r="P793" t="e">
            <v>#DIV/0!</v>
          </cell>
          <cell r="Q793">
            <v>0.67943262411347516</v>
          </cell>
          <cell r="R793" t="e">
            <v>#DIV/0!</v>
          </cell>
        </row>
        <row r="794">
          <cell r="B794">
            <v>91</v>
          </cell>
          <cell r="C794" t="str">
            <v>Kyusyu2</v>
          </cell>
          <cell r="D794">
            <v>0.59862385321100919</v>
          </cell>
          <cell r="E794">
            <v>0.60705882352941176</v>
          </cell>
          <cell r="F794">
            <v>0.59529411764705886</v>
          </cell>
          <cell r="G794">
            <v>0.59302325581395354</v>
          </cell>
          <cell r="H794" t="e">
            <v>#DIV/0!</v>
          </cell>
          <cell r="I794" t="e">
            <v>#DIV/0!</v>
          </cell>
          <cell r="J794" t="e">
            <v>#DIV/0!</v>
          </cell>
          <cell r="K794" t="e">
            <v>#DIV/0!</v>
          </cell>
          <cell r="L794" t="e">
            <v>#DIV/0!</v>
          </cell>
          <cell r="M794" t="e">
            <v>#DIV/0!</v>
          </cell>
          <cell r="N794" t="e">
            <v>#DIV/0!</v>
          </cell>
          <cell r="O794" t="e">
            <v>#DIV/0!</v>
          </cell>
          <cell r="P794" t="e">
            <v>#DIV/0!</v>
          </cell>
          <cell r="Q794">
            <v>0.59302325581395354</v>
          </cell>
          <cell r="R794" t="e">
            <v>#DIV/0!</v>
          </cell>
        </row>
        <row r="795">
          <cell r="B795">
            <v>0</v>
          </cell>
          <cell r="C795" t="str">
            <v>Total</v>
          </cell>
          <cell r="D795">
            <v>0.59259722395898462</v>
          </cell>
          <cell r="E795">
            <v>0.59594560564089649</v>
          </cell>
          <cell r="F795">
            <v>0.59618783135571829</v>
          </cell>
          <cell r="G795">
            <v>0.59714502273875691</v>
          </cell>
          <cell r="H795" t="e">
            <v>#DIV/0!</v>
          </cell>
          <cell r="I795" t="e">
            <v>#DIV/0!</v>
          </cell>
          <cell r="J795" t="e">
            <v>#DIV/0!</v>
          </cell>
          <cell r="K795" t="e">
            <v>#DIV/0!</v>
          </cell>
          <cell r="L795" t="e">
            <v>#DIV/0!</v>
          </cell>
          <cell r="M795" t="e">
            <v>#DIV/0!</v>
          </cell>
          <cell r="N795" t="e">
            <v>#DIV/0!</v>
          </cell>
          <cell r="O795" t="e">
            <v>#DIV/0!</v>
          </cell>
          <cell r="P795" t="e">
            <v>#DIV/0!</v>
          </cell>
          <cell r="Q795">
            <v>0.59714502273875691</v>
          </cell>
          <cell r="R795" t="e">
            <v>#DIV/0!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108">
          <cell r="E108">
            <v>-3</v>
          </cell>
          <cell r="G108">
            <v>2</v>
          </cell>
          <cell r="H108">
            <v>-3</v>
          </cell>
          <cell r="I108">
            <v>-10</v>
          </cell>
          <cell r="O108">
            <v>0</v>
          </cell>
        </row>
        <row r="109">
          <cell r="G109">
            <v>2</v>
          </cell>
          <cell r="H109">
            <v>1</v>
          </cell>
          <cell r="I109">
            <v>-7</v>
          </cell>
          <cell r="O109">
            <v>0</v>
          </cell>
        </row>
        <row r="110">
          <cell r="G110">
            <v>-3</v>
          </cell>
          <cell r="H110">
            <v>0</v>
          </cell>
          <cell r="I110">
            <v>-4</v>
          </cell>
          <cell r="O110">
            <v>0</v>
          </cell>
        </row>
        <row r="111">
          <cell r="G111">
            <v>-7</v>
          </cell>
          <cell r="H111">
            <v>-2</v>
          </cell>
          <cell r="I111">
            <v>-4</v>
          </cell>
          <cell r="O111">
            <v>0</v>
          </cell>
        </row>
        <row r="112">
          <cell r="G112">
            <v>2</v>
          </cell>
          <cell r="H112">
            <v>1</v>
          </cell>
          <cell r="I112">
            <v>-3</v>
          </cell>
          <cell r="O112">
            <v>0</v>
          </cell>
        </row>
        <row r="113">
          <cell r="G113">
            <v>-2</v>
          </cell>
          <cell r="H113">
            <v>6</v>
          </cell>
          <cell r="I113">
            <v>-2</v>
          </cell>
          <cell r="O113">
            <v>0</v>
          </cell>
        </row>
        <row r="114">
          <cell r="G114">
            <v>-4</v>
          </cell>
          <cell r="H114">
            <v>-1</v>
          </cell>
          <cell r="I114">
            <v>-2</v>
          </cell>
          <cell r="O114">
            <v>0</v>
          </cell>
        </row>
        <row r="115">
          <cell r="G115">
            <v>0</v>
          </cell>
          <cell r="H115">
            <v>3</v>
          </cell>
          <cell r="I115">
            <v>-1</v>
          </cell>
          <cell r="O115">
            <v>0</v>
          </cell>
        </row>
        <row r="116">
          <cell r="G116">
            <v>2</v>
          </cell>
          <cell r="H116">
            <v>-3</v>
          </cell>
          <cell r="I116">
            <v>-1</v>
          </cell>
          <cell r="O116">
            <v>0</v>
          </cell>
        </row>
        <row r="117">
          <cell r="G117">
            <v>-1</v>
          </cell>
          <cell r="H117">
            <v>1</v>
          </cell>
          <cell r="I117">
            <v>0</v>
          </cell>
          <cell r="O117">
            <v>0</v>
          </cell>
        </row>
        <row r="118">
          <cell r="G118">
            <v>-4</v>
          </cell>
          <cell r="H118">
            <v>2</v>
          </cell>
          <cell r="I118">
            <v>0</v>
          </cell>
          <cell r="O118">
            <v>0</v>
          </cell>
        </row>
        <row r="119">
          <cell r="G119">
            <v>-2</v>
          </cell>
          <cell r="H119">
            <v>0</v>
          </cell>
          <cell r="I119">
            <v>1</v>
          </cell>
          <cell r="O119">
            <v>0</v>
          </cell>
        </row>
        <row r="120">
          <cell r="G120">
            <v>-7</v>
          </cell>
          <cell r="H120">
            <v>-1</v>
          </cell>
          <cell r="I120">
            <v>2</v>
          </cell>
          <cell r="O120">
            <v>0</v>
          </cell>
        </row>
        <row r="121">
          <cell r="G121">
            <v>2</v>
          </cell>
          <cell r="H121">
            <v>0</v>
          </cell>
          <cell r="I121">
            <v>2</v>
          </cell>
          <cell r="O121">
            <v>0</v>
          </cell>
        </row>
        <row r="122">
          <cell r="G122">
            <v>4</v>
          </cell>
          <cell r="H122">
            <v>1</v>
          </cell>
          <cell r="I122">
            <v>3</v>
          </cell>
          <cell r="O122">
            <v>0</v>
          </cell>
        </row>
        <row r="123">
          <cell r="G123">
            <v>10</v>
          </cell>
          <cell r="H123">
            <v>4</v>
          </cell>
          <cell r="I123">
            <v>3</v>
          </cell>
          <cell r="O123">
            <v>0</v>
          </cell>
        </row>
        <row r="124">
          <cell r="G124">
            <v>-4</v>
          </cell>
          <cell r="H124">
            <v>0</v>
          </cell>
          <cell r="I124">
            <v>4</v>
          </cell>
          <cell r="O124">
            <v>0</v>
          </cell>
        </row>
        <row r="125">
          <cell r="G125">
            <v>3</v>
          </cell>
          <cell r="H125">
            <v>3</v>
          </cell>
          <cell r="I125">
            <v>4</v>
          </cell>
          <cell r="O125">
            <v>0</v>
          </cell>
        </row>
        <row r="126">
          <cell r="G126">
            <v>-1</v>
          </cell>
          <cell r="H126">
            <v>-2</v>
          </cell>
          <cell r="I126">
            <v>5</v>
          </cell>
          <cell r="O126">
            <v>0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AGLN"/>
      <sheetName val="SFASystem"/>
      <sheetName val="System区分"/>
      <sheetName val="Forcast"/>
      <sheetName val="TTL"/>
      <sheetName val="ALL_GL"/>
      <sheetName val="All_Sys"/>
      <sheetName val="TO"/>
      <sheetName val="Sys"/>
      <sheetName val="BL_Sys"/>
      <sheetName val="Input_2011"/>
      <sheetName val="Input_昨年"/>
      <sheetName val="Input_当年"/>
      <sheetName val="経理報告用"/>
      <sheetName val="ES_PT Results"/>
      <sheetName val="ES_GG"/>
      <sheetName val="ES_Net"/>
      <sheetName val="ES_Loss"/>
      <sheetName val="Summary"/>
      <sheetName val="By Region "/>
      <sheetName val="PT by Region"/>
      <sheetName val="GG by Region"/>
      <sheetName val="Extraneal by Region"/>
      <sheetName val="Dianeal N by Region"/>
      <sheetName val="Pt Summary by District"/>
      <sheetName val="Graph_GG&amp;Net"/>
      <sheetName val="Graph_GG,NG"/>
      <sheetName val="APD_Pt by Region"/>
      <sheetName val="Conversion"/>
      <sheetName val="Exp"/>
      <sheetName val="Monthly Results Summary_Input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108">
          <cell r="L108">
            <v>3</v>
          </cell>
          <cell r="M108">
            <v>-7</v>
          </cell>
        </row>
        <row r="109">
          <cell r="L109">
            <v>-2</v>
          </cell>
          <cell r="M109">
            <v>-6</v>
          </cell>
        </row>
        <row r="110">
          <cell r="L110">
            <v>-6</v>
          </cell>
          <cell r="M110">
            <v>-5</v>
          </cell>
        </row>
        <row r="111">
          <cell r="L111">
            <v>-6</v>
          </cell>
          <cell r="M111">
            <v>-5</v>
          </cell>
        </row>
        <row r="112">
          <cell r="L112">
            <v>-5</v>
          </cell>
          <cell r="M112">
            <v>-5</v>
          </cell>
        </row>
        <row r="113">
          <cell r="L113">
            <v>-3</v>
          </cell>
          <cell r="M113">
            <v>-4</v>
          </cell>
        </row>
        <row r="114">
          <cell r="L114">
            <v>3</v>
          </cell>
          <cell r="M114">
            <v>-4</v>
          </cell>
        </row>
        <row r="115">
          <cell r="L115">
            <v>-2</v>
          </cell>
          <cell r="M115">
            <v>-3</v>
          </cell>
        </row>
        <row r="116">
          <cell r="L116">
            <v>-4</v>
          </cell>
          <cell r="M116">
            <v>-3</v>
          </cell>
        </row>
        <row r="117">
          <cell r="L117">
            <v>-2</v>
          </cell>
          <cell r="M117">
            <v>-2</v>
          </cell>
        </row>
        <row r="118">
          <cell r="L118">
            <v>0</v>
          </cell>
          <cell r="M118">
            <v>-2</v>
          </cell>
        </row>
        <row r="119">
          <cell r="L119">
            <v>-1</v>
          </cell>
          <cell r="M119">
            <v>-2</v>
          </cell>
        </row>
        <row r="120">
          <cell r="L120">
            <v>-2</v>
          </cell>
          <cell r="M120">
            <v>-1</v>
          </cell>
        </row>
        <row r="121">
          <cell r="L121">
            <v>-4</v>
          </cell>
          <cell r="M121">
            <v>0</v>
          </cell>
        </row>
        <row r="122">
          <cell r="L122">
            <v>-1</v>
          </cell>
          <cell r="M122">
            <v>2</v>
          </cell>
        </row>
        <row r="123">
          <cell r="L123">
            <v>4</v>
          </cell>
          <cell r="M123">
            <v>2</v>
          </cell>
        </row>
        <row r="124">
          <cell r="L124">
            <v>2</v>
          </cell>
          <cell r="M124">
            <v>2</v>
          </cell>
        </row>
        <row r="125">
          <cell r="L125">
            <v>-4</v>
          </cell>
          <cell r="M125">
            <v>4</v>
          </cell>
        </row>
        <row r="126">
          <cell r="L126">
            <v>1</v>
          </cell>
          <cell r="M126">
            <v>5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AGLN"/>
      <sheetName val="SFASystem"/>
      <sheetName val="System区分"/>
      <sheetName val="TTL"/>
      <sheetName val="ALL_GL"/>
      <sheetName val="All_Sys"/>
      <sheetName val="TO"/>
      <sheetName val="Sys"/>
      <sheetName val="BL_Sys"/>
      <sheetName val="Input_2010"/>
      <sheetName val="Input_2011"/>
      <sheetName val="Input_昨年"/>
      <sheetName val="Input_当年"/>
      <sheetName val="経理報告用"/>
      <sheetName val="ES_PT Results"/>
      <sheetName val="ES_GG"/>
      <sheetName val="ES_Net"/>
      <sheetName val="ES_Loss"/>
      <sheetName val="Summary"/>
      <sheetName val="By Region "/>
      <sheetName val="PT by Region"/>
      <sheetName val="GG by Region"/>
      <sheetName val="Extraneal by Region"/>
      <sheetName val="Dianeal N by Region"/>
      <sheetName val="Pt Summary by District"/>
      <sheetName val="Graph_GG&amp;Net"/>
      <sheetName val="Graph_GG,NG"/>
      <sheetName val="APD_Pt by Region"/>
      <sheetName val="APD_GG by Region"/>
      <sheetName val="APD_GG_Loss by Region"/>
      <sheetName val="APD_Graph"/>
      <sheetName val="宅配APD_Pt by Region"/>
      <sheetName val="宅配APD Graph_NG"/>
      <sheetName val="Conversion"/>
      <sheetName val="Exp"/>
      <sheetName val="RS 廃止"/>
      <sheetName val="RS"/>
      <sheetName val="Monthly"/>
      <sheetName val="Sheet1"/>
      <sheetName val="ES_PT Results　１月"/>
      <sheetName val="Pt Summary by District (2)"/>
      <sheetName val="Sheet2"/>
      <sheetName val="川島病院"/>
      <sheetName val="記入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S6">
            <v>4585</v>
          </cell>
        </row>
      </sheetData>
      <sheetData sheetId="8" refreshError="1"/>
      <sheetData sheetId="9" refreshError="1"/>
      <sheetData sheetId="10" refreshError="1"/>
      <sheetData sheetId="11">
        <row r="1">
          <cell r="T1">
            <v>3</v>
          </cell>
        </row>
        <row r="3">
          <cell r="B3" t="str">
            <v>J10</v>
          </cell>
          <cell r="C3" t="str">
            <v>Hokkaido</v>
          </cell>
          <cell r="D3">
            <v>476</v>
          </cell>
          <cell r="E3">
            <v>470</v>
          </cell>
          <cell r="F3">
            <v>464</v>
          </cell>
          <cell r="G3">
            <v>460</v>
          </cell>
          <cell r="H3">
            <v>456</v>
          </cell>
          <cell r="I3">
            <v>458</v>
          </cell>
          <cell r="J3">
            <v>456</v>
          </cell>
          <cell r="K3">
            <v>455</v>
          </cell>
          <cell r="L3">
            <v>463</v>
          </cell>
          <cell r="M3">
            <v>462</v>
          </cell>
          <cell r="N3">
            <v>464</v>
          </cell>
          <cell r="O3">
            <v>464</v>
          </cell>
          <cell r="P3">
            <v>462</v>
          </cell>
          <cell r="Q3">
            <v>460</v>
          </cell>
          <cell r="R3">
            <v>462</v>
          </cell>
        </row>
        <row r="4">
          <cell r="B4">
            <v>20</v>
          </cell>
          <cell r="C4" t="str">
            <v>Minamitohoku</v>
          </cell>
          <cell r="D4">
            <v>267</v>
          </cell>
          <cell r="E4">
            <v>264</v>
          </cell>
          <cell r="F4">
            <v>262</v>
          </cell>
          <cell r="G4">
            <v>259</v>
          </cell>
          <cell r="H4">
            <v>254</v>
          </cell>
          <cell r="I4">
            <v>256</v>
          </cell>
          <cell r="J4">
            <v>263</v>
          </cell>
          <cell r="K4">
            <v>267</v>
          </cell>
          <cell r="L4">
            <v>267</v>
          </cell>
          <cell r="M4">
            <v>260</v>
          </cell>
          <cell r="N4">
            <v>256</v>
          </cell>
          <cell r="O4">
            <v>249</v>
          </cell>
          <cell r="P4">
            <v>244</v>
          </cell>
          <cell r="Q4">
            <v>259</v>
          </cell>
          <cell r="R4">
            <v>244</v>
          </cell>
        </row>
        <row r="5">
          <cell r="B5">
            <v>22</v>
          </cell>
          <cell r="C5" t="str">
            <v>Kitatohoku</v>
          </cell>
          <cell r="D5">
            <v>194</v>
          </cell>
          <cell r="E5">
            <v>192</v>
          </cell>
          <cell r="F5">
            <v>191</v>
          </cell>
          <cell r="G5">
            <v>186</v>
          </cell>
          <cell r="H5">
            <v>184</v>
          </cell>
          <cell r="I5">
            <v>183</v>
          </cell>
          <cell r="J5">
            <v>185</v>
          </cell>
          <cell r="K5">
            <v>183</v>
          </cell>
          <cell r="L5">
            <v>184</v>
          </cell>
          <cell r="M5">
            <v>187</v>
          </cell>
          <cell r="N5">
            <v>192</v>
          </cell>
          <cell r="O5">
            <v>194</v>
          </cell>
          <cell r="P5">
            <v>192</v>
          </cell>
          <cell r="Q5">
            <v>186</v>
          </cell>
          <cell r="R5">
            <v>192</v>
          </cell>
        </row>
        <row r="6">
          <cell r="B6">
            <v>25</v>
          </cell>
          <cell r="C6" t="str">
            <v>Kitakanto</v>
          </cell>
          <cell r="D6">
            <v>350</v>
          </cell>
          <cell r="E6">
            <v>343</v>
          </cell>
          <cell r="F6">
            <v>341</v>
          </cell>
          <cell r="G6">
            <v>343</v>
          </cell>
          <cell r="H6">
            <v>344</v>
          </cell>
          <cell r="I6">
            <v>345</v>
          </cell>
          <cell r="J6">
            <v>342</v>
          </cell>
          <cell r="K6">
            <v>341</v>
          </cell>
          <cell r="L6">
            <v>342</v>
          </cell>
          <cell r="M6">
            <v>340</v>
          </cell>
          <cell r="N6">
            <v>337</v>
          </cell>
          <cell r="O6">
            <v>337</v>
          </cell>
          <cell r="P6">
            <v>335</v>
          </cell>
          <cell r="Q6">
            <v>343</v>
          </cell>
          <cell r="R6">
            <v>335</v>
          </cell>
        </row>
        <row r="7">
          <cell r="B7">
            <v>26</v>
          </cell>
          <cell r="C7" t="str">
            <v>Shinetsu</v>
          </cell>
          <cell r="D7">
            <v>224</v>
          </cell>
          <cell r="E7">
            <v>222</v>
          </cell>
          <cell r="F7">
            <v>224</v>
          </cell>
          <cell r="G7">
            <v>225</v>
          </cell>
          <cell r="H7">
            <v>228</v>
          </cell>
          <cell r="I7">
            <v>229</v>
          </cell>
          <cell r="J7">
            <v>230</v>
          </cell>
          <cell r="K7">
            <v>226</v>
          </cell>
          <cell r="L7">
            <v>228</v>
          </cell>
          <cell r="M7">
            <v>229</v>
          </cell>
          <cell r="N7">
            <v>229</v>
          </cell>
          <cell r="O7">
            <v>226</v>
          </cell>
          <cell r="P7">
            <v>230</v>
          </cell>
          <cell r="Q7">
            <v>225</v>
          </cell>
          <cell r="R7">
            <v>230</v>
          </cell>
        </row>
        <row r="8">
          <cell r="B8">
            <v>30</v>
          </cell>
          <cell r="C8" t="str">
            <v>Tokyo1</v>
          </cell>
          <cell r="D8">
            <v>811</v>
          </cell>
          <cell r="E8">
            <v>815</v>
          </cell>
          <cell r="F8">
            <v>814</v>
          </cell>
          <cell r="G8">
            <v>821</v>
          </cell>
          <cell r="H8">
            <v>823</v>
          </cell>
          <cell r="I8">
            <v>824</v>
          </cell>
          <cell r="J8">
            <v>828</v>
          </cell>
          <cell r="K8">
            <v>835</v>
          </cell>
          <cell r="L8">
            <v>832</v>
          </cell>
          <cell r="M8">
            <v>831</v>
          </cell>
          <cell r="N8">
            <v>826</v>
          </cell>
          <cell r="O8">
            <v>814</v>
          </cell>
          <cell r="P8">
            <v>805</v>
          </cell>
          <cell r="Q8">
            <v>821</v>
          </cell>
          <cell r="R8">
            <v>805</v>
          </cell>
        </row>
        <row r="9">
          <cell r="B9">
            <v>31</v>
          </cell>
          <cell r="C9" t="str">
            <v>Tokyo2</v>
          </cell>
          <cell r="D9">
            <v>451</v>
          </cell>
          <cell r="E9">
            <v>454</v>
          </cell>
          <cell r="F9">
            <v>455</v>
          </cell>
          <cell r="G9">
            <v>456</v>
          </cell>
          <cell r="H9">
            <v>462</v>
          </cell>
          <cell r="I9">
            <v>465</v>
          </cell>
          <cell r="J9">
            <v>472</v>
          </cell>
          <cell r="K9">
            <v>476</v>
          </cell>
          <cell r="L9">
            <v>485</v>
          </cell>
          <cell r="M9">
            <v>488</v>
          </cell>
          <cell r="N9">
            <v>491</v>
          </cell>
          <cell r="O9">
            <v>492</v>
          </cell>
          <cell r="P9">
            <v>494</v>
          </cell>
          <cell r="Q9">
            <v>456</v>
          </cell>
          <cell r="R9">
            <v>494</v>
          </cell>
        </row>
        <row r="10">
          <cell r="B10">
            <v>35</v>
          </cell>
          <cell r="C10" t="str">
            <v>Yokohama</v>
          </cell>
          <cell r="D10">
            <v>552</v>
          </cell>
          <cell r="E10">
            <v>555</v>
          </cell>
          <cell r="F10">
            <v>561</v>
          </cell>
          <cell r="G10">
            <v>555</v>
          </cell>
          <cell r="H10">
            <v>555</v>
          </cell>
          <cell r="I10">
            <v>561</v>
          </cell>
          <cell r="J10">
            <v>564</v>
          </cell>
          <cell r="K10">
            <v>572</v>
          </cell>
          <cell r="L10">
            <v>575</v>
          </cell>
          <cell r="M10">
            <v>572</v>
          </cell>
          <cell r="N10">
            <v>571</v>
          </cell>
          <cell r="O10">
            <v>569</v>
          </cell>
          <cell r="P10">
            <v>555</v>
          </cell>
          <cell r="Q10">
            <v>555</v>
          </cell>
          <cell r="R10">
            <v>555</v>
          </cell>
        </row>
        <row r="11">
          <cell r="B11">
            <v>50</v>
          </cell>
          <cell r="C11" t="str">
            <v>Toukai1</v>
          </cell>
          <cell r="D11">
            <v>454</v>
          </cell>
          <cell r="E11">
            <v>452</v>
          </cell>
          <cell r="F11">
            <v>450</v>
          </cell>
          <cell r="G11">
            <v>448</v>
          </cell>
          <cell r="H11">
            <v>448</v>
          </cell>
          <cell r="I11">
            <v>450</v>
          </cell>
          <cell r="J11">
            <v>451</v>
          </cell>
          <cell r="K11">
            <v>453</v>
          </cell>
          <cell r="L11">
            <v>451</v>
          </cell>
          <cell r="M11">
            <v>451</v>
          </cell>
          <cell r="N11">
            <v>454</v>
          </cell>
          <cell r="O11">
            <v>452</v>
          </cell>
          <cell r="P11">
            <v>454</v>
          </cell>
          <cell r="Q11">
            <v>448</v>
          </cell>
          <cell r="R11">
            <v>454</v>
          </cell>
        </row>
        <row r="12">
          <cell r="B12">
            <v>55</v>
          </cell>
          <cell r="C12" t="str">
            <v>Toukai2</v>
          </cell>
          <cell r="D12">
            <v>531</v>
          </cell>
          <cell r="E12">
            <v>528</v>
          </cell>
          <cell r="F12">
            <v>531</v>
          </cell>
          <cell r="G12">
            <v>535</v>
          </cell>
          <cell r="H12">
            <v>542</v>
          </cell>
          <cell r="I12">
            <v>538</v>
          </cell>
          <cell r="J12">
            <v>540</v>
          </cell>
          <cell r="K12">
            <v>545</v>
          </cell>
          <cell r="L12">
            <v>545</v>
          </cell>
          <cell r="M12">
            <v>543</v>
          </cell>
          <cell r="N12">
            <v>537</v>
          </cell>
          <cell r="O12">
            <v>532</v>
          </cell>
          <cell r="P12">
            <v>523</v>
          </cell>
          <cell r="Q12">
            <v>535</v>
          </cell>
          <cell r="R12">
            <v>523</v>
          </cell>
        </row>
        <row r="13">
          <cell r="B13">
            <v>65</v>
          </cell>
          <cell r="C13" t="str">
            <v>Kansai3</v>
          </cell>
          <cell r="D13">
            <v>302</v>
          </cell>
          <cell r="E13">
            <v>300</v>
          </cell>
          <cell r="F13">
            <v>300</v>
          </cell>
          <cell r="G13">
            <v>304</v>
          </cell>
          <cell r="H13">
            <v>304</v>
          </cell>
          <cell r="I13">
            <v>304</v>
          </cell>
          <cell r="J13">
            <v>303</v>
          </cell>
          <cell r="K13">
            <v>302</v>
          </cell>
          <cell r="L13">
            <v>296</v>
          </cell>
          <cell r="M13">
            <v>295</v>
          </cell>
          <cell r="N13">
            <v>291</v>
          </cell>
          <cell r="O13">
            <v>291</v>
          </cell>
          <cell r="P13">
            <v>289</v>
          </cell>
          <cell r="Q13">
            <v>304</v>
          </cell>
          <cell r="R13">
            <v>289</v>
          </cell>
        </row>
        <row r="14">
          <cell r="B14">
            <v>70</v>
          </cell>
          <cell r="C14" t="str">
            <v>Kansai1</v>
          </cell>
          <cell r="D14">
            <v>570</v>
          </cell>
          <cell r="E14">
            <v>574</v>
          </cell>
          <cell r="F14">
            <v>574</v>
          </cell>
          <cell r="G14">
            <v>569</v>
          </cell>
          <cell r="H14">
            <v>561</v>
          </cell>
          <cell r="I14">
            <v>558</v>
          </cell>
          <cell r="J14">
            <v>554</v>
          </cell>
          <cell r="K14">
            <v>557</v>
          </cell>
          <cell r="L14">
            <v>549</v>
          </cell>
          <cell r="M14">
            <v>547</v>
          </cell>
          <cell r="N14">
            <v>549</v>
          </cell>
          <cell r="O14">
            <v>541</v>
          </cell>
          <cell r="P14">
            <v>544</v>
          </cell>
          <cell r="Q14">
            <v>569</v>
          </cell>
          <cell r="R14">
            <v>544</v>
          </cell>
        </row>
        <row r="15">
          <cell r="B15">
            <v>71</v>
          </cell>
          <cell r="C15" t="str">
            <v>Kansai2</v>
          </cell>
          <cell r="D15">
            <v>462</v>
          </cell>
          <cell r="E15">
            <v>455</v>
          </cell>
          <cell r="F15">
            <v>458</v>
          </cell>
          <cell r="G15">
            <v>460</v>
          </cell>
          <cell r="H15">
            <v>465</v>
          </cell>
          <cell r="I15">
            <v>466</v>
          </cell>
          <cell r="J15">
            <v>469</v>
          </cell>
          <cell r="K15">
            <v>468</v>
          </cell>
          <cell r="L15">
            <v>473</v>
          </cell>
          <cell r="M15">
            <v>475</v>
          </cell>
          <cell r="N15">
            <v>464</v>
          </cell>
          <cell r="O15">
            <v>464</v>
          </cell>
          <cell r="P15">
            <v>450</v>
          </cell>
          <cell r="Q15">
            <v>460</v>
          </cell>
          <cell r="R15">
            <v>450</v>
          </cell>
        </row>
        <row r="16">
          <cell r="B16">
            <v>72</v>
          </cell>
          <cell r="C16" t="str">
            <v>Hokuriku</v>
          </cell>
          <cell r="D16">
            <v>203</v>
          </cell>
          <cell r="E16">
            <v>204</v>
          </cell>
          <cell r="F16">
            <v>205</v>
          </cell>
          <cell r="G16">
            <v>209</v>
          </cell>
          <cell r="H16">
            <v>212</v>
          </cell>
          <cell r="I16">
            <v>214</v>
          </cell>
          <cell r="J16">
            <v>214</v>
          </cell>
          <cell r="K16">
            <v>211</v>
          </cell>
          <cell r="L16">
            <v>206</v>
          </cell>
          <cell r="M16">
            <v>205</v>
          </cell>
          <cell r="N16">
            <v>209</v>
          </cell>
          <cell r="O16">
            <v>208</v>
          </cell>
          <cell r="P16">
            <v>209</v>
          </cell>
          <cell r="Q16">
            <v>209</v>
          </cell>
          <cell r="R16">
            <v>209</v>
          </cell>
        </row>
        <row r="17">
          <cell r="B17">
            <v>75</v>
          </cell>
          <cell r="C17" t="str">
            <v>Okayama</v>
          </cell>
          <cell r="D17">
            <v>264</v>
          </cell>
          <cell r="E17">
            <v>264</v>
          </cell>
          <cell r="F17">
            <v>266</v>
          </cell>
          <cell r="G17">
            <v>270</v>
          </cell>
          <cell r="H17">
            <v>268</v>
          </cell>
          <cell r="I17">
            <v>262</v>
          </cell>
          <cell r="J17">
            <v>255</v>
          </cell>
          <cell r="K17">
            <v>251</v>
          </cell>
          <cell r="L17">
            <v>248</v>
          </cell>
          <cell r="M17">
            <v>245</v>
          </cell>
          <cell r="N17">
            <v>244</v>
          </cell>
          <cell r="O17">
            <v>244</v>
          </cell>
          <cell r="P17">
            <v>243</v>
          </cell>
          <cell r="Q17">
            <v>270</v>
          </cell>
          <cell r="R17">
            <v>243</v>
          </cell>
        </row>
        <row r="18">
          <cell r="B18">
            <v>77</v>
          </cell>
          <cell r="C18" t="str">
            <v>Shikoku</v>
          </cell>
          <cell r="D18">
            <v>458</v>
          </cell>
          <cell r="E18">
            <v>454</v>
          </cell>
          <cell r="F18">
            <v>451</v>
          </cell>
          <cell r="G18">
            <v>446</v>
          </cell>
          <cell r="H18">
            <v>443</v>
          </cell>
          <cell r="I18">
            <v>439</v>
          </cell>
          <cell r="J18">
            <v>436</v>
          </cell>
          <cell r="K18">
            <v>432</v>
          </cell>
          <cell r="L18">
            <v>426</v>
          </cell>
          <cell r="M18">
            <v>425</v>
          </cell>
          <cell r="N18">
            <v>420</v>
          </cell>
          <cell r="O18">
            <v>414</v>
          </cell>
          <cell r="P18">
            <v>411</v>
          </cell>
          <cell r="Q18">
            <v>446</v>
          </cell>
          <cell r="R18">
            <v>411</v>
          </cell>
        </row>
        <row r="19">
          <cell r="B19">
            <v>80</v>
          </cell>
          <cell r="C19" t="str">
            <v>Hiroshima</v>
          </cell>
          <cell r="D19">
            <v>483</v>
          </cell>
          <cell r="E19">
            <v>487</v>
          </cell>
          <cell r="F19">
            <v>486</v>
          </cell>
          <cell r="G19">
            <v>485</v>
          </cell>
          <cell r="H19">
            <v>485</v>
          </cell>
          <cell r="I19">
            <v>488</v>
          </cell>
          <cell r="J19">
            <v>485</v>
          </cell>
          <cell r="K19">
            <v>484</v>
          </cell>
          <cell r="L19">
            <v>480</v>
          </cell>
          <cell r="M19">
            <v>479</v>
          </cell>
          <cell r="N19">
            <v>474</v>
          </cell>
          <cell r="O19">
            <v>469</v>
          </cell>
          <cell r="P19">
            <v>459</v>
          </cell>
          <cell r="Q19">
            <v>485</v>
          </cell>
          <cell r="R19">
            <v>459</v>
          </cell>
        </row>
        <row r="20">
          <cell r="B20">
            <v>90</v>
          </cell>
          <cell r="C20" t="str">
            <v>Kyusyu1</v>
          </cell>
          <cell r="D20">
            <v>710</v>
          </cell>
          <cell r="E20">
            <v>706</v>
          </cell>
          <cell r="F20">
            <v>704</v>
          </cell>
          <cell r="G20">
            <v>715</v>
          </cell>
          <cell r="H20">
            <v>719</v>
          </cell>
          <cell r="I20">
            <v>730</v>
          </cell>
          <cell r="J20">
            <v>734</v>
          </cell>
          <cell r="K20">
            <v>737</v>
          </cell>
          <cell r="L20">
            <v>744</v>
          </cell>
          <cell r="M20">
            <v>754</v>
          </cell>
          <cell r="N20">
            <v>760</v>
          </cell>
          <cell r="O20">
            <v>763</v>
          </cell>
          <cell r="P20">
            <v>746</v>
          </cell>
          <cell r="Q20">
            <v>715</v>
          </cell>
          <cell r="R20">
            <v>746</v>
          </cell>
        </row>
        <row r="21">
          <cell r="B21">
            <v>91</v>
          </cell>
          <cell r="C21" t="str">
            <v>Kyusyu2</v>
          </cell>
          <cell r="D21">
            <v>449</v>
          </cell>
          <cell r="E21">
            <v>450</v>
          </cell>
          <cell r="F21">
            <v>447</v>
          </cell>
          <cell r="G21">
            <v>440</v>
          </cell>
          <cell r="H21">
            <v>437</v>
          </cell>
          <cell r="I21">
            <v>435</v>
          </cell>
          <cell r="J21">
            <v>439</v>
          </cell>
          <cell r="K21">
            <v>440</v>
          </cell>
          <cell r="L21">
            <v>437</v>
          </cell>
          <cell r="M21">
            <v>441</v>
          </cell>
          <cell r="N21">
            <v>439</v>
          </cell>
          <cell r="O21">
            <v>440</v>
          </cell>
          <cell r="P21">
            <v>433</v>
          </cell>
          <cell r="Q21">
            <v>440</v>
          </cell>
          <cell r="R21">
            <v>433</v>
          </cell>
        </row>
        <row r="22">
          <cell r="B22">
            <v>0</v>
          </cell>
          <cell r="C22" t="str">
            <v>Total</v>
          </cell>
          <cell r="D22">
            <v>8211</v>
          </cell>
          <cell r="E22">
            <v>8189</v>
          </cell>
          <cell r="F22">
            <v>8184</v>
          </cell>
          <cell r="G22">
            <v>8186</v>
          </cell>
          <cell r="H22">
            <v>8190</v>
          </cell>
          <cell r="I22">
            <v>8205</v>
          </cell>
          <cell r="J22">
            <v>8220</v>
          </cell>
          <cell r="K22">
            <v>8235</v>
          </cell>
          <cell r="L22">
            <v>8231</v>
          </cell>
          <cell r="M22">
            <v>8229</v>
          </cell>
          <cell r="N22">
            <v>8207</v>
          </cell>
          <cell r="O22">
            <v>8163</v>
          </cell>
          <cell r="P22">
            <v>8078</v>
          </cell>
          <cell r="Q22">
            <v>8186</v>
          </cell>
          <cell r="R22">
            <v>8078</v>
          </cell>
        </row>
        <row r="23">
          <cell r="B23">
            <v>10</v>
          </cell>
          <cell r="C23" t="str">
            <v>Hokkaido</v>
          </cell>
          <cell r="D23">
            <v>137</v>
          </cell>
          <cell r="E23">
            <v>10</v>
          </cell>
          <cell r="F23">
            <v>9</v>
          </cell>
          <cell r="G23">
            <v>8</v>
          </cell>
          <cell r="H23">
            <v>11</v>
          </cell>
          <cell r="I23">
            <v>15</v>
          </cell>
          <cell r="J23">
            <v>13</v>
          </cell>
          <cell r="K23">
            <v>12</v>
          </cell>
          <cell r="L23">
            <v>19</v>
          </cell>
          <cell r="M23">
            <v>12</v>
          </cell>
          <cell r="N23">
            <v>12</v>
          </cell>
          <cell r="O23">
            <v>17</v>
          </cell>
          <cell r="P23">
            <v>13</v>
          </cell>
          <cell r="Q23">
            <v>27</v>
          </cell>
        </row>
        <row r="24">
          <cell r="B24">
            <v>20</v>
          </cell>
          <cell r="C24" t="str">
            <v>Minamitohoku</v>
          </cell>
          <cell r="D24">
            <v>70</v>
          </cell>
          <cell r="E24">
            <v>10</v>
          </cell>
          <cell r="F24">
            <v>7</v>
          </cell>
          <cell r="G24">
            <v>8</v>
          </cell>
          <cell r="H24">
            <v>7</v>
          </cell>
          <cell r="I24">
            <v>10</v>
          </cell>
          <cell r="J24">
            <v>9</v>
          </cell>
          <cell r="K24">
            <v>9</v>
          </cell>
          <cell r="L24">
            <v>5</v>
          </cell>
          <cell r="M24">
            <v>4</v>
          </cell>
          <cell r="N24">
            <v>4</v>
          </cell>
          <cell r="O24">
            <v>4</v>
          </cell>
          <cell r="P24">
            <v>4</v>
          </cell>
          <cell r="Q24">
            <v>25</v>
          </cell>
        </row>
        <row r="25">
          <cell r="B25">
            <v>22</v>
          </cell>
          <cell r="C25" t="str">
            <v>Kitatohoku</v>
          </cell>
          <cell r="D25">
            <v>60</v>
          </cell>
          <cell r="E25">
            <v>5</v>
          </cell>
          <cell r="F25">
            <v>3</v>
          </cell>
          <cell r="G25">
            <v>4</v>
          </cell>
          <cell r="H25">
            <v>6</v>
          </cell>
          <cell r="I25">
            <v>7</v>
          </cell>
          <cell r="J25">
            <v>6</v>
          </cell>
          <cell r="K25">
            <v>3</v>
          </cell>
          <cell r="L25">
            <v>4</v>
          </cell>
          <cell r="M25">
            <v>5</v>
          </cell>
          <cell r="N25">
            <v>8</v>
          </cell>
          <cell r="O25">
            <v>6</v>
          </cell>
          <cell r="P25">
            <v>5</v>
          </cell>
          <cell r="Q25">
            <v>12</v>
          </cell>
        </row>
        <row r="26">
          <cell r="B26">
            <v>25</v>
          </cell>
          <cell r="C26" t="str">
            <v>Kitakanto</v>
          </cell>
          <cell r="D26">
            <v>81</v>
          </cell>
          <cell r="E26">
            <v>7</v>
          </cell>
          <cell r="F26">
            <v>7</v>
          </cell>
          <cell r="G26">
            <v>11</v>
          </cell>
          <cell r="H26">
            <v>10</v>
          </cell>
          <cell r="I26">
            <v>10</v>
          </cell>
          <cell r="J26">
            <v>8</v>
          </cell>
          <cell r="K26">
            <v>8</v>
          </cell>
          <cell r="L26">
            <v>8</v>
          </cell>
          <cell r="M26">
            <v>5</v>
          </cell>
          <cell r="N26">
            <v>6</v>
          </cell>
          <cell r="O26">
            <v>10</v>
          </cell>
          <cell r="P26">
            <v>6</v>
          </cell>
          <cell r="Q26">
            <v>25</v>
          </cell>
        </row>
        <row r="27">
          <cell r="B27">
            <v>26</v>
          </cell>
          <cell r="C27" t="str">
            <v>Shinetsu</v>
          </cell>
          <cell r="D27">
            <v>87</v>
          </cell>
          <cell r="E27">
            <v>5</v>
          </cell>
          <cell r="F27">
            <v>6</v>
          </cell>
          <cell r="G27">
            <v>5</v>
          </cell>
          <cell r="H27">
            <v>10</v>
          </cell>
          <cell r="I27">
            <v>3</v>
          </cell>
          <cell r="J27">
            <v>9</v>
          </cell>
          <cell r="K27">
            <v>3</v>
          </cell>
          <cell r="L27">
            <v>7</v>
          </cell>
          <cell r="M27">
            <v>7</v>
          </cell>
          <cell r="N27">
            <v>9</v>
          </cell>
          <cell r="O27">
            <v>6</v>
          </cell>
          <cell r="P27">
            <v>11</v>
          </cell>
          <cell r="Q27">
            <v>16</v>
          </cell>
        </row>
        <row r="28">
          <cell r="B28">
            <v>30</v>
          </cell>
          <cell r="C28" t="str">
            <v>Tokyo1</v>
          </cell>
          <cell r="D28">
            <v>263</v>
          </cell>
          <cell r="E28">
            <v>23</v>
          </cell>
          <cell r="F28">
            <v>20</v>
          </cell>
          <cell r="G28">
            <v>29</v>
          </cell>
          <cell r="H28">
            <v>22</v>
          </cell>
          <cell r="I28">
            <v>22</v>
          </cell>
          <cell r="J28">
            <v>24</v>
          </cell>
          <cell r="K28">
            <v>22</v>
          </cell>
          <cell r="L28">
            <v>21</v>
          </cell>
          <cell r="M28">
            <v>14</v>
          </cell>
          <cell r="N28">
            <v>14</v>
          </cell>
          <cell r="O28">
            <v>12</v>
          </cell>
          <cell r="P28">
            <v>14</v>
          </cell>
          <cell r="Q28">
            <v>72</v>
          </cell>
        </row>
        <row r="29">
          <cell r="B29">
            <v>31</v>
          </cell>
          <cell r="C29" t="str">
            <v>Tokyo2</v>
          </cell>
          <cell r="D29">
            <v>164</v>
          </cell>
          <cell r="E29">
            <v>14</v>
          </cell>
          <cell r="F29">
            <v>12</v>
          </cell>
          <cell r="G29">
            <v>14</v>
          </cell>
          <cell r="H29">
            <v>18</v>
          </cell>
          <cell r="I29">
            <v>15</v>
          </cell>
          <cell r="J29">
            <v>17</v>
          </cell>
          <cell r="K29">
            <v>15</v>
          </cell>
          <cell r="L29">
            <v>21</v>
          </cell>
          <cell r="M29">
            <v>16</v>
          </cell>
          <cell r="N29">
            <v>14</v>
          </cell>
          <cell r="O29">
            <v>11</v>
          </cell>
          <cell r="P29">
            <v>10</v>
          </cell>
          <cell r="Q29">
            <v>40</v>
          </cell>
        </row>
        <row r="30">
          <cell r="B30">
            <v>35</v>
          </cell>
          <cell r="C30" t="str">
            <v>Yokohama</v>
          </cell>
          <cell r="D30">
            <v>217</v>
          </cell>
          <cell r="E30">
            <v>16</v>
          </cell>
          <cell r="F30">
            <v>20</v>
          </cell>
          <cell r="G30">
            <v>13</v>
          </cell>
          <cell r="H30">
            <v>13</v>
          </cell>
          <cell r="I30">
            <v>18</v>
          </cell>
          <cell r="J30">
            <v>15</v>
          </cell>
          <cell r="K30">
            <v>18</v>
          </cell>
          <cell r="L30">
            <v>10</v>
          </cell>
          <cell r="M30">
            <v>11</v>
          </cell>
          <cell r="N30">
            <v>17</v>
          </cell>
          <cell r="O30">
            <v>17</v>
          </cell>
          <cell r="P30">
            <v>8</v>
          </cell>
          <cell r="Q30">
            <v>49</v>
          </cell>
        </row>
        <row r="31">
          <cell r="B31">
            <v>50</v>
          </cell>
          <cell r="C31" t="str">
            <v>Toukai1</v>
          </cell>
          <cell r="D31">
            <v>126</v>
          </cell>
          <cell r="E31">
            <v>6</v>
          </cell>
          <cell r="F31">
            <v>9</v>
          </cell>
          <cell r="G31">
            <v>11</v>
          </cell>
          <cell r="H31">
            <v>12</v>
          </cell>
          <cell r="I31">
            <v>14</v>
          </cell>
          <cell r="J31">
            <v>12</v>
          </cell>
          <cell r="K31">
            <v>10</v>
          </cell>
          <cell r="L31">
            <v>10</v>
          </cell>
          <cell r="M31">
            <v>12</v>
          </cell>
          <cell r="N31">
            <v>9</v>
          </cell>
          <cell r="O31">
            <v>11</v>
          </cell>
          <cell r="P31">
            <v>12</v>
          </cell>
          <cell r="Q31">
            <v>26</v>
          </cell>
        </row>
        <row r="32">
          <cell r="B32">
            <v>55</v>
          </cell>
          <cell r="C32" t="str">
            <v>Toukai2</v>
          </cell>
          <cell r="D32">
            <v>135</v>
          </cell>
          <cell r="E32">
            <v>12</v>
          </cell>
          <cell r="F32">
            <v>18</v>
          </cell>
          <cell r="G32">
            <v>13</v>
          </cell>
          <cell r="H32">
            <v>15</v>
          </cell>
          <cell r="I32">
            <v>12</v>
          </cell>
          <cell r="J32">
            <v>15</v>
          </cell>
          <cell r="K32">
            <v>16</v>
          </cell>
          <cell r="L32">
            <v>11</v>
          </cell>
          <cell r="M32">
            <v>6</v>
          </cell>
          <cell r="N32">
            <v>10</v>
          </cell>
          <cell r="O32">
            <v>8</v>
          </cell>
          <cell r="P32">
            <v>7</v>
          </cell>
          <cell r="Q32">
            <v>43</v>
          </cell>
        </row>
        <row r="33">
          <cell r="B33">
            <v>65</v>
          </cell>
          <cell r="C33" t="str">
            <v>Kansai3</v>
          </cell>
          <cell r="D33">
            <v>93</v>
          </cell>
          <cell r="E33">
            <v>5</v>
          </cell>
          <cell r="F33">
            <v>8</v>
          </cell>
          <cell r="G33">
            <v>9</v>
          </cell>
          <cell r="H33">
            <v>5</v>
          </cell>
          <cell r="I33">
            <v>6</v>
          </cell>
          <cell r="J33">
            <v>8</v>
          </cell>
          <cell r="K33">
            <v>7</v>
          </cell>
          <cell r="L33">
            <v>3</v>
          </cell>
          <cell r="M33">
            <v>3</v>
          </cell>
          <cell r="N33">
            <v>2</v>
          </cell>
          <cell r="O33">
            <v>8</v>
          </cell>
          <cell r="P33">
            <v>7</v>
          </cell>
          <cell r="Q33">
            <v>22</v>
          </cell>
        </row>
        <row r="34">
          <cell r="B34">
            <v>70</v>
          </cell>
          <cell r="C34" t="str">
            <v>Kansai1</v>
          </cell>
          <cell r="D34">
            <v>136</v>
          </cell>
          <cell r="E34">
            <v>16</v>
          </cell>
          <cell r="F34">
            <v>21</v>
          </cell>
          <cell r="G34">
            <v>10</v>
          </cell>
          <cell r="H34">
            <v>7</v>
          </cell>
          <cell r="I34">
            <v>12</v>
          </cell>
          <cell r="J34">
            <v>7</v>
          </cell>
          <cell r="K34">
            <v>15</v>
          </cell>
          <cell r="L34">
            <v>9</v>
          </cell>
          <cell r="M34">
            <v>9</v>
          </cell>
          <cell r="N34">
            <v>16</v>
          </cell>
          <cell r="O34">
            <v>10</v>
          </cell>
          <cell r="P34">
            <v>18</v>
          </cell>
          <cell r="Q34">
            <v>47</v>
          </cell>
        </row>
        <row r="35">
          <cell r="B35">
            <v>71</v>
          </cell>
          <cell r="C35" t="str">
            <v>Kansai2</v>
          </cell>
          <cell r="D35">
            <v>132</v>
          </cell>
          <cell r="E35">
            <v>5</v>
          </cell>
          <cell r="F35">
            <v>12</v>
          </cell>
          <cell r="G35">
            <v>12</v>
          </cell>
          <cell r="H35">
            <v>17</v>
          </cell>
          <cell r="I35">
            <v>9</v>
          </cell>
          <cell r="J35">
            <v>15</v>
          </cell>
          <cell r="K35">
            <v>10</v>
          </cell>
          <cell r="L35">
            <v>12</v>
          </cell>
          <cell r="M35">
            <v>12</v>
          </cell>
          <cell r="N35">
            <v>7</v>
          </cell>
          <cell r="O35">
            <v>8</v>
          </cell>
          <cell r="P35">
            <v>6</v>
          </cell>
          <cell r="Q35">
            <v>29</v>
          </cell>
        </row>
        <row r="36">
          <cell r="B36">
            <v>72</v>
          </cell>
          <cell r="C36" t="str">
            <v>Hokuriku</v>
          </cell>
          <cell r="D36">
            <v>65</v>
          </cell>
          <cell r="E36">
            <v>4</v>
          </cell>
          <cell r="F36">
            <v>6</v>
          </cell>
          <cell r="G36">
            <v>6</v>
          </cell>
          <cell r="H36">
            <v>5</v>
          </cell>
          <cell r="I36">
            <v>7</v>
          </cell>
          <cell r="J36">
            <v>5</v>
          </cell>
          <cell r="K36">
            <v>4</v>
          </cell>
          <cell r="L36">
            <v>1</v>
          </cell>
          <cell r="M36">
            <v>6</v>
          </cell>
          <cell r="N36">
            <v>6</v>
          </cell>
          <cell r="O36">
            <v>4</v>
          </cell>
          <cell r="P36">
            <v>2</v>
          </cell>
          <cell r="Q36">
            <v>16</v>
          </cell>
        </row>
        <row r="37">
          <cell r="B37">
            <v>75</v>
          </cell>
          <cell r="C37" t="str">
            <v>Okayama</v>
          </cell>
          <cell r="D37">
            <v>61</v>
          </cell>
          <cell r="E37">
            <v>6</v>
          </cell>
          <cell r="F37">
            <v>10</v>
          </cell>
          <cell r="G37">
            <v>7</v>
          </cell>
          <cell r="H37">
            <v>9</v>
          </cell>
          <cell r="I37">
            <v>4</v>
          </cell>
          <cell r="J37">
            <v>2</v>
          </cell>
          <cell r="K37">
            <v>4</v>
          </cell>
          <cell r="L37">
            <v>5</v>
          </cell>
          <cell r="M37">
            <v>5</v>
          </cell>
          <cell r="N37">
            <v>8</v>
          </cell>
          <cell r="O37">
            <v>9</v>
          </cell>
          <cell r="P37">
            <v>5</v>
          </cell>
          <cell r="Q37">
            <v>23</v>
          </cell>
        </row>
        <row r="38">
          <cell r="B38">
            <v>77</v>
          </cell>
          <cell r="C38" t="str">
            <v>Shikoku</v>
          </cell>
          <cell r="D38">
            <v>118</v>
          </cell>
          <cell r="E38">
            <v>7</v>
          </cell>
          <cell r="F38">
            <v>7</v>
          </cell>
          <cell r="G38">
            <v>9</v>
          </cell>
          <cell r="H38">
            <v>6</v>
          </cell>
          <cell r="I38">
            <v>5</v>
          </cell>
          <cell r="J38">
            <v>9</v>
          </cell>
          <cell r="K38">
            <v>7</v>
          </cell>
          <cell r="L38">
            <v>6</v>
          </cell>
          <cell r="M38">
            <v>7</v>
          </cell>
          <cell r="N38">
            <v>9</v>
          </cell>
          <cell r="O38">
            <v>9</v>
          </cell>
          <cell r="P38">
            <v>11</v>
          </cell>
          <cell r="Q38">
            <v>23</v>
          </cell>
        </row>
        <row r="39">
          <cell r="B39">
            <v>80</v>
          </cell>
          <cell r="C39" t="str">
            <v>Hiroshima</v>
          </cell>
          <cell r="D39">
            <v>125</v>
          </cell>
          <cell r="E39">
            <v>14</v>
          </cell>
          <cell r="F39">
            <v>10</v>
          </cell>
          <cell r="G39">
            <v>14</v>
          </cell>
          <cell r="H39">
            <v>12</v>
          </cell>
          <cell r="I39">
            <v>15</v>
          </cell>
          <cell r="J39">
            <v>12</v>
          </cell>
          <cell r="K39">
            <v>9</v>
          </cell>
          <cell r="L39">
            <v>9</v>
          </cell>
          <cell r="M39">
            <v>7</v>
          </cell>
          <cell r="N39">
            <v>7</v>
          </cell>
          <cell r="O39">
            <v>8</v>
          </cell>
          <cell r="P39">
            <v>13</v>
          </cell>
          <cell r="Q39">
            <v>38</v>
          </cell>
        </row>
        <row r="40">
          <cell r="B40">
            <v>90</v>
          </cell>
          <cell r="C40" t="str">
            <v>Kyusyu1</v>
          </cell>
          <cell r="D40">
            <v>234</v>
          </cell>
          <cell r="E40">
            <v>18</v>
          </cell>
          <cell r="F40">
            <v>14</v>
          </cell>
          <cell r="G40">
            <v>22</v>
          </cell>
          <cell r="H40">
            <v>21</v>
          </cell>
          <cell r="I40">
            <v>25</v>
          </cell>
          <cell r="J40">
            <v>22</v>
          </cell>
          <cell r="K40">
            <v>21</v>
          </cell>
          <cell r="L40">
            <v>15</v>
          </cell>
          <cell r="M40">
            <v>20</v>
          </cell>
          <cell r="N40">
            <v>24</v>
          </cell>
          <cell r="O40">
            <v>18</v>
          </cell>
          <cell r="P40">
            <v>21</v>
          </cell>
          <cell r="Q40">
            <v>54</v>
          </cell>
        </row>
        <row r="41">
          <cell r="B41">
            <v>91</v>
          </cell>
          <cell r="C41" t="str">
            <v>Kyusyu2</v>
          </cell>
          <cell r="D41">
            <v>145</v>
          </cell>
          <cell r="E41">
            <v>12</v>
          </cell>
          <cell r="F41">
            <v>6</v>
          </cell>
          <cell r="G41">
            <v>10</v>
          </cell>
          <cell r="H41">
            <v>10</v>
          </cell>
          <cell r="I41">
            <v>16</v>
          </cell>
          <cell r="J41">
            <v>12</v>
          </cell>
          <cell r="K41">
            <v>9</v>
          </cell>
          <cell r="L41">
            <v>8</v>
          </cell>
          <cell r="M41">
            <v>10</v>
          </cell>
          <cell r="N41">
            <v>17</v>
          </cell>
          <cell r="O41">
            <v>14</v>
          </cell>
          <cell r="P41">
            <v>5</v>
          </cell>
          <cell r="Q41">
            <v>28</v>
          </cell>
        </row>
        <row r="42">
          <cell r="B42">
            <v>0</v>
          </cell>
          <cell r="C42" t="str">
            <v>Total</v>
          </cell>
          <cell r="D42">
            <v>2449</v>
          </cell>
          <cell r="E42">
            <v>195</v>
          </cell>
          <cell r="F42">
            <v>205</v>
          </cell>
          <cell r="G42">
            <v>215</v>
          </cell>
          <cell r="H42">
            <v>216</v>
          </cell>
          <cell r="I42">
            <v>225</v>
          </cell>
          <cell r="J42">
            <v>220</v>
          </cell>
          <cell r="K42">
            <v>202</v>
          </cell>
          <cell r="L42">
            <v>184</v>
          </cell>
          <cell r="M42">
            <v>171</v>
          </cell>
          <cell r="N42">
            <v>199</v>
          </cell>
          <cell r="O42">
            <v>190</v>
          </cell>
          <cell r="P42">
            <v>178</v>
          </cell>
          <cell r="Q42">
            <v>615</v>
          </cell>
        </row>
        <row r="445">
          <cell r="B445">
            <v>10</v>
          </cell>
          <cell r="C445" t="str">
            <v>Hokkaido</v>
          </cell>
          <cell r="D445">
            <v>76</v>
          </cell>
          <cell r="E445">
            <v>6</v>
          </cell>
          <cell r="F445">
            <v>4</v>
          </cell>
          <cell r="G445">
            <v>4</v>
          </cell>
          <cell r="H445">
            <v>5</v>
          </cell>
          <cell r="I445">
            <v>7</v>
          </cell>
          <cell r="J445">
            <v>8</v>
          </cell>
          <cell r="K445">
            <v>5</v>
          </cell>
          <cell r="L445">
            <v>11</v>
          </cell>
          <cell r="M445">
            <v>2</v>
          </cell>
          <cell r="N445">
            <v>7</v>
          </cell>
          <cell r="O445">
            <v>14</v>
          </cell>
          <cell r="P445">
            <v>9</v>
          </cell>
          <cell r="Q445">
            <v>14</v>
          </cell>
          <cell r="R445">
            <v>82</v>
          </cell>
        </row>
        <row r="446">
          <cell r="B446">
            <v>20</v>
          </cell>
          <cell r="C446" t="str">
            <v>Minamitohoku</v>
          </cell>
          <cell r="D446">
            <v>24</v>
          </cell>
          <cell r="E446">
            <v>3</v>
          </cell>
          <cell r="F446">
            <v>2</v>
          </cell>
          <cell r="G446">
            <v>1</v>
          </cell>
          <cell r="H446">
            <v>3</v>
          </cell>
          <cell r="I446">
            <v>3</v>
          </cell>
          <cell r="J446">
            <v>4</v>
          </cell>
          <cell r="K446">
            <v>5</v>
          </cell>
          <cell r="L446">
            <v>1</v>
          </cell>
          <cell r="M446">
            <v>1</v>
          </cell>
          <cell r="N446">
            <v>2</v>
          </cell>
          <cell r="O446">
            <v>0</v>
          </cell>
          <cell r="P446">
            <v>2</v>
          </cell>
          <cell r="Q446">
            <v>6</v>
          </cell>
          <cell r="R446">
            <v>27</v>
          </cell>
        </row>
        <row r="447">
          <cell r="B447">
            <v>22</v>
          </cell>
          <cell r="C447" t="str">
            <v>Kitatohoku</v>
          </cell>
          <cell r="D447">
            <v>19</v>
          </cell>
          <cell r="E447">
            <v>2</v>
          </cell>
          <cell r="F447">
            <v>1</v>
          </cell>
          <cell r="G447">
            <v>1</v>
          </cell>
          <cell r="H447">
            <v>4</v>
          </cell>
          <cell r="I447">
            <v>3</v>
          </cell>
          <cell r="J447">
            <v>3</v>
          </cell>
          <cell r="K447">
            <v>1</v>
          </cell>
          <cell r="L447">
            <v>1</v>
          </cell>
          <cell r="M447">
            <v>3</v>
          </cell>
          <cell r="N447">
            <v>5</v>
          </cell>
          <cell r="O447">
            <v>2</v>
          </cell>
          <cell r="P447">
            <v>1</v>
          </cell>
          <cell r="Q447">
            <v>4</v>
          </cell>
          <cell r="R447">
            <v>27</v>
          </cell>
        </row>
        <row r="448">
          <cell r="B448">
            <v>25</v>
          </cell>
          <cell r="C448" t="str">
            <v>Kitakanto</v>
          </cell>
          <cell r="D448">
            <v>30</v>
          </cell>
          <cell r="E448">
            <v>3</v>
          </cell>
          <cell r="F448">
            <v>1</v>
          </cell>
          <cell r="G448">
            <v>3</v>
          </cell>
          <cell r="H448">
            <v>5</v>
          </cell>
          <cell r="I448">
            <v>6</v>
          </cell>
          <cell r="J448">
            <v>4</v>
          </cell>
          <cell r="K448">
            <v>4</v>
          </cell>
          <cell r="L448">
            <v>4</v>
          </cell>
          <cell r="M448">
            <v>3</v>
          </cell>
          <cell r="N448">
            <v>2</v>
          </cell>
          <cell r="O448">
            <v>4</v>
          </cell>
          <cell r="P448">
            <v>3</v>
          </cell>
          <cell r="Q448">
            <v>7</v>
          </cell>
          <cell r="R448">
            <v>42</v>
          </cell>
        </row>
        <row r="449">
          <cell r="B449">
            <v>26</v>
          </cell>
          <cell r="C449" t="str">
            <v>Shinetsu</v>
          </cell>
          <cell r="D449">
            <v>50</v>
          </cell>
          <cell r="E449">
            <v>2</v>
          </cell>
          <cell r="F449">
            <v>2</v>
          </cell>
          <cell r="G449">
            <v>2</v>
          </cell>
          <cell r="H449">
            <v>8</v>
          </cell>
          <cell r="I449">
            <v>1</v>
          </cell>
          <cell r="J449">
            <v>7</v>
          </cell>
          <cell r="K449">
            <v>2</v>
          </cell>
          <cell r="L449">
            <v>4</v>
          </cell>
          <cell r="M449">
            <v>2</v>
          </cell>
          <cell r="N449">
            <v>4</v>
          </cell>
          <cell r="O449">
            <v>5</v>
          </cell>
          <cell r="P449">
            <v>7</v>
          </cell>
          <cell r="Q449">
            <v>6</v>
          </cell>
          <cell r="R449">
            <v>46</v>
          </cell>
        </row>
        <row r="450">
          <cell r="B450">
            <v>30</v>
          </cell>
          <cell r="C450" t="str">
            <v>Tokyo1</v>
          </cell>
          <cell r="D450">
            <v>50</v>
          </cell>
          <cell r="E450">
            <v>12</v>
          </cell>
          <cell r="F450">
            <v>5</v>
          </cell>
          <cell r="G450">
            <v>6</v>
          </cell>
          <cell r="H450">
            <v>7</v>
          </cell>
          <cell r="I450">
            <v>6</v>
          </cell>
          <cell r="J450">
            <v>6</v>
          </cell>
          <cell r="K450">
            <v>7</v>
          </cell>
          <cell r="L450">
            <v>4</v>
          </cell>
          <cell r="M450">
            <v>4</v>
          </cell>
          <cell r="N450">
            <v>2</v>
          </cell>
          <cell r="O450">
            <v>2</v>
          </cell>
          <cell r="P450">
            <v>0</v>
          </cell>
          <cell r="Q450">
            <v>23</v>
          </cell>
          <cell r="R450">
            <v>61</v>
          </cell>
        </row>
        <row r="451">
          <cell r="B451">
            <v>31</v>
          </cell>
          <cell r="C451" t="str">
            <v>Tokyo2</v>
          </cell>
          <cell r="D451">
            <v>43</v>
          </cell>
          <cell r="E451">
            <v>4</v>
          </cell>
          <cell r="F451">
            <v>4</v>
          </cell>
          <cell r="G451">
            <v>5</v>
          </cell>
          <cell r="H451">
            <v>6</v>
          </cell>
          <cell r="I451">
            <v>7</v>
          </cell>
          <cell r="J451">
            <v>8</v>
          </cell>
          <cell r="K451">
            <v>7</v>
          </cell>
          <cell r="L451">
            <v>5</v>
          </cell>
          <cell r="M451">
            <v>9</v>
          </cell>
          <cell r="N451">
            <v>3</v>
          </cell>
          <cell r="O451">
            <v>4</v>
          </cell>
          <cell r="P451">
            <v>5</v>
          </cell>
          <cell r="Q451">
            <v>13</v>
          </cell>
          <cell r="R451">
            <v>67</v>
          </cell>
        </row>
        <row r="452">
          <cell r="B452">
            <v>35</v>
          </cell>
          <cell r="C452" t="str">
            <v>Yokohama</v>
          </cell>
          <cell r="D452">
            <v>83</v>
          </cell>
          <cell r="E452">
            <v>8</v>
          </cell>
          <cell r="F452">
            <v>8</v>
          </cell>
          <cell r="G452">
            <v>4</v>
          </cell>
          <cell r="H452">
            <v>3</v>
          </cell>
          <cell r="I452">
            <v>9</v>
          </cell>
          <cell r="J452">
            <v>8</v>
          </cell>
          <cell r="K452">
            <v>11</v>
          </cell>
          <cell r="L452">
            <v>2</v>
          </cell>
          <cell r="M452">
            <v>2</v>
          </cell>
          <cell r="N452">
            <v>7</v>
          </cell>
          <cell r="O452">
            <v>10</v>
          </cell>
          <cell r="P452">
            <v>3</v>
          </cell>
          <cell r="Q452">
            <v>20</v>
          </cell>
          <cell r="R452">
            <v>75</v>
          </cell>
        </row>
        <row r="453">
          <cell r="B453">
            <v>50</v>
          </cell>
          <cell r="C453" t="str">
            <v>Toukai1</v>
          </cell>
          <cell r="D453">
            <v>30</v>
          </cell>
          <cell r="E453">
            <v>4</v>
          </cell>
          <cell r="F453">
            <v>3</v>
          </cell>
          <cell r="G453">
            <v>8</v>
          </cell>
          <cell r="H453">
            <v>4</v>
          </cell>
          <cell r="I453">
            <v>1</v>
          </cell>
          <cell r="J453">
            <v>1</v>
          </cell>
          <cell r="K453">
            <v>1</v>
          </cell>
          <cell r="L453">
            <v>5</v>
          </cell>
          <cell r="M453">
            <v>4</v>
          </cell>
          <cell r="N453">
            <v>3</v>
          </cell>
          <cell r="O453">
            <v>3</v>
          </cell>
          <cell r="P453">
            <v>2</v>
          </cell>
          <cell r="Q453">
            <v>15</v>
          </cell>
          <cell r="R453">
            <v>39</v>
          </cell>
        </row>
        <row r="454">
          <cell r="B454">
            <v>55</v>
          </cell>
          <cell r="C454" t="str">
            <v>Toukai2</v>
          </cell>
          <cell r="D454">
            <v>51</v>
          </cell>
          <cell r="E454">
            <v>4</v>
          </cell>
          <cell r="F454">
            <v>7</v>
          </cell>
          <cell r="G454">
            <v>6</v>
          </cell>
          <cell r="H454">
            <v>6</v>
          </cell>
          <cell r="I454">
            <v>5</v>
          </cell>
          <cell r="J454">
            <v>3</v>
          </cell>
          <cell r="K454">
            <v>9</v>
          </cell>
          <cell r="L454">
            <v>4</v>
          </cell>
          <cell r="M454">
            <v>2</v>
          </cell>
          <cell r="N454">
            <v>1</v>
          </cell>
          <cell r="O454">
            <v>3</v>
          </cell>
          <cell r="P454">
            <v>1</v>
          </cell>
          <cell r="Q454">
            <v>17</v>
          </cell>
          <cell r="R454">
            <v>51</v>
          </cell>
        </row>
        <row r="455">
          <cell r="B455">
            <v>65</v>
          </cell>
          <cell r="C455" t="str">
            <v>Kansai3</v>
          </cell>
          <cell r="D455">
            <v>14</v>
          </cell>
          <cell r="E455">
            <v>2</v>
          </cell>
          <cell r="F455">
            <v>1</v>
          </cell>
          <cell r="G455">
            <v>3</v>
          </cell>
          <cell r="H455">
            <v>2</v>
          </cell>
          <cell r="I455">
            <v>2</v>
          </cell>
          <cell r="J455">
            <v>3</v>
          </cell>
          <cell r="K455">
            <v>1</v>
          </cell>
          <cell r="L455">
            <v>1</v>
          </cell>
          <cell r="M455">
            <v>1</v>
          </cell>
          <cell r="N455">
            <v>1</v>
          </cell>
          <cell r="O455">
            <v>2</v>
          </cell>
          <cell r="P455">
            <v>1</v>
          </cell>
          <cell r="Q455">
            <v>6</v>
          </cell>
          <cell r="R455">
            <v>20</v>
          </cell>
        </row>
        <row r="456">
          <cell r="B456">
            <v>70</v>
          </cell>
          <cell r="C456" t="str">
            <v>Kansai1</v>
          </cell>
          <cell r="D456">
            <v>42</v>
          </cell>
          <cell r="E456">
            <v>6</v>
          </cell>
          <cell r="F456">
            <v>11</v>
          </cell>
          <cell r="G456">
            <v>5</v>
          </cell>
          <cell r="H456">
            <v>3</v>
          </cell>
          <cell r="I456">
            <v>5</v>
          </cell>
          <cell r="J456">
            <v>3</v>
          </cell>
          <cell r="K456">
            <v>8</v>
          </cell>
          <cell r="L456">
            <v>6</v>
          </cell>
          <cell r="M456">
            <v>4</v>
          </cell>
          <cell r="N456">
            <v>6</v>
          </cell>
          <cell r="O456">
            <v>7</v>
          </cell>
          <cell r="P456">
            <v>6</v>
          </cell>
          <cell r="Q456">
            <v>22</v>
          </cell>
          <cell r="R456">
            <v>70</v>
          </cell>
        </row>
        <row r="457">
          <cell r="B457">
            <v>71</v>
          </cell>
          <cell r="C457" t="str">
            <v>Kansai2</v>
          </cell>
          <cell r="D457">
            <v>57</v>
          </cell>
          <cell r="E457">
            <v>2</v>
          </cell>
          <cell r="F457">
            <v>7</v>
          </cell>
          <cell r="G457">
            <v>9</v>
          </cell>
          <cell r="H457">
            <v>7</v>
          </cell>
          <cell r="I457">
            <v>5</v>
          </cell>
          <cell r="J457">
            <v>7</v>
          </cell>
          <cell r="K457">
            <v>2</v>
          </cell>
          <cell r="L457">
            <v>6</v>
          </cell>
          <cell r="M457">
            <v>5</v>
          </cell>
          <cell r="N457">
            <v>3</v>
          </cell>
          <cell r="O457">
            <v>4</v>
          </cell>
          <cell r="P457">
            <v>2</v>
          </cell>
          <cell r="Q457">
            <v>18</v>
          </cell>
          <cell r="R457">
            <v>59</v>
          </cell>
        </row>
        <row r="458">
          <cell r="B458">
            <v>72</v>
          </cell>
          <cell r="C458" t="str">
            <v>Hokuriku</v>
          </cell>
          <cell r="D458">
            <v>19</v>
          </cell>
          <cell r="E458">
            <v>1</v>
          </cell>
          <cell r="F458">
            <v>4</v>
          </cell>
          <cell r="G458">
            <v>1</v>
          </cell>
          <cell r="H458">
            <v>1</v>
          </cell>
          <cell r="I458">
            <v>2</v>
          </cell>
          <cell r="J458">
            <v>0</v>
          </cell>
          <cell r="K458">
            <v>1</v>
          </cell>
          <cell r="L458">
            <v>0</v>
          </cell>
          <cell r="M458">
            <v>2</v>
          </cell>
          <cell r="N458">
            <v>1</v>
          </cell>
          <cell r="O458">
            <v>1</v>
          </cell>
          <cell r="P458">
            <v>0</v>
          </cell>
          <cell r="Q458">
            <v>6</v>
          </cell>
          <cell r="R458">
            <v>14</v>
          </cell>
        </row>
        <row r="459">
          <cell r="B459">
            <v>75</v>
          </cell>
          <cell r="C459" t="str">
            <v>Okayama</v>
          </cell>
          <cell r="D459">
            <v>13</v>
          </cell>
          <cell r="E459">
            <v>3</v>
          </cell>
          <cell r="F459">
            <v>2</v>
          </cell>
          <cell r="G459">
            <v>2</v>
          </cell>
          <cell r="H459">
            <v>4</v>
          </cell>
          <cell r="I459">
            <v>0</v>
          </cell>
          <cell r="J459">
            <v>1</v>
          </cell>
          <cell r="K459">
            <v>2</v>
          </cell>
          <cell r="L459">
            <v>2</v>
          </cell>
          <cell r="M459">
            <v>1</v>
          </cell>
          <cell r="N459">
            <v>0</v>
          </cell>
          <cell r="O459">
            <v>2</v>
          </cell>
          <cell r="P459">
            <v>1</v>
          </cell>
          <cell r="Q459">
            <v>7</v>
          </cell>
          <cell r="R459">
            <v>20</v>
          </cell>
        </row>
        <row r="460">
          <cell r="B460">
            <v>77</v>
          </cell>
          <cell r="C460" t="str">
            <v>Shikoku</v>
          </cell>
          <cell r="D460">
            <v>28</v>
          </cell>
          <cell r="E460">
            <v>2</v>
          </cell>
          <cell r="F460">
            <v>1</v>
          </cell>
          <cell r="G460">
            <v>2</v>
          </cell>
          <cell r="H460">
            <v>0</v>
          </cell>
          <cell r="I460">
            <v>1</v>
          </cell>
          <cell r="J460">
            <v>2</v>
          </cell>
          <cell r="K460">
            <v>2</v>
          </cell>
          <cell r="L460">
            <v>0</v>
          </cell>
          <cell r="M460">
            <v>0</v>
          </cell>
          <cell r="N460">
            <v>0</v>
          </cell>
          <cell r="O460">
            <v>4</v>
          </cell>
          <cell r="P460">
            <v>1</v>
          </cell>
          <cell r="Q460">
            <v>5</v>
          </cell>
          <cell r="R460">
            <v>15</v>
          </cell>
        </row>
        <row r="461">
          <cell r="B461">
            <v>80</v>
          </cell>
          <cell r="C461" t="str">
            <v>Hiroshima</v>
          </cell>
          <cell r="D461">
            <v>30</v>
          </cell>
          <cell r="E461">
            <v>4</v>
          </cell>
          <cell r="F461">
            <v>5</v>
          </cell>
          <cell r="G461">
            <v>7</v>
          </cell>
          <cell r="H461">
            <v>6</v>
          </cell>
          <cell r="I461">
            <v>9</v>
          </cell>
          <cell r="J461">
            <v>6</v>
          </cell>
          <cell r="K461">
            <v>1</v>
          </cell>
          <cell r="L461">
            <v>3</v>
          </cell>
          <cell r="M461">
            <v>1</v>
          </cell>
          <cell r="N461">
            <v>2</v>
          </cell>
          <cell r="O461">
            <v>2</v>
          </cell>
          <cell r="P461">
            <v>4</v>
          </cell>
          <cell r="Q461">
            <v>16</v>
          </cell>
          <cell r="R461">
            <v>50</v>
          </cell>
        </row>
        <row r="462">
          <cell r="B462">
            <v>90</v>
          </cell>
          <cell r="C462" t="str">
            <v>Kyusyu1</v>
          </cell>
          <cell r="D462">
            <v>50</v>
          </cell>
          <cell r="E462">
            <v>3</v>
          </cell>
          <cell r="F462">
            <v>1</v>
          </cell>
          <cell r="G462">
            <v>6</v>
          </cell>
          <cell r="H462">
            <v>6</v>
          </cell>
          <cell r="I462">
            <v>6</v>
          </cell>
          <cell r="J462">
            <v>2</v>
          </cell>
          <cell r="K462">
            <v>2</v>
          </cell>
          <cell r="L462">
            <v>3</v>
          </cell>
          <cell r="M462">
            <v>4</v>
          </cell>
          <cell r="N462">
            <v>3</v>
          </cell>
          <cell r="O462">
            <v>2</v>
          </cell>
          <cell r="P462">
            <v>0</v>
          </cell>
          <cell r="Q462">
            <v>10</v>
          </cell>
          <cell r="R462">
            <v>38</v>
          </cell>
        </row>
        <row r="463">
          <cell r="B463">
            <v>91</v>
          </cell>
          <cell r="C463" t="str">
            <v>Kyusyu2</v>
          </cell>
          <cell r="D463">
            <v>52</v>
          </cell>
          <cell r="E463">
            <v>2</v>
          </cell>
          <cell r="F463">
            <v>5</v>
          </cell>
          <cell r="G463">
            <v>3</v>
          </cell>
          <cell r="H463">
            <v>4</v>
          </cell>
          <cell r="I463">
            <v>4</v>
          </cell>
          <cell r="J463">
            <v>7</v>
          </cell>
          <cell r="K463">
            <v>2</v>
          </cell>
          <cell r="L463">
            <v>5</v>
          </cell>
          <cell r="M463">
            <v>3</v>
          </cell>
          <cell r="N463">
            <v>7</v>
          </cell>
          <cell r="O463">
            <v>6</v>
          </cell>
          <cell r="P463">
            <v>1</v>
          </cell>
          <cell r="Q463">
            <v>10</v>
          </cell>
          <cell r="R463">
            <v>49</v>
          </cell>
        </row>
        <row r="464">
          <cell r="B464">
            <v>1</v>
          </cell>
          <cell r="C464" t="str">
            <v>Others</v>
          </cell>
          <cell r="D464">
            <v>8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1</v>
          </cell>
          <cell r="J464">
            <v>2</v>
          </cell>
          <cell r="K464">
            <v>1</v>
          </cell>
          <cell r="L464">
            <v>0</v>
          </cell>
          <cell r="M464">
            <v>0</v>
          </cell>
          <cell r="N464">
            <v>1</v>
          </cell>
          <cell r="O464">
            <v>1</v>
          </cell>
          <cell r="P464">
            <v>1</v>
          </cell>
          <cell r="Q464">
            <v>0</v>
          </cell>
          <cell r="R464">
            <v>7</v>
          </cell>
        </row>
        <row r="465">
          <cell r="B465">
            <v>0</v>
          </cell>
          <cell r="C465" t="str">
            <v>Total</v>
          </cell>
          <cell r="D465">
            <v>769</v>
          </cell>
          <cell r="E465">
            <v>73</v>
          </cell>
          <cell r="F465">
            <v>74</v>
          </cell>
          <cell r="G465">
            <v>78</v>
          </cell>
          <cell r="H465">
            <v>84</v>
          </cell>
          <cell r="I465">
            <v>83</v>
          </cell>
          <cell r="J465">
            <v>85</v>
          </cell>
          <cell r="K465">
            <v>74</v>
          </cell>
          <cell r="L465">
            <v>67</v>
          </cell>
          <cell r="M465">
            <v>53</v>
          </cell>
          <cell r="N465">
            <v>60</v>
          </cell>
          <cell r="O465">
            <v>78</v>
          </cell>
          <cell r="P465">
            <v>50</v>
          </cell>
          <cell r="Q465">
            <v>225</v>
          </cell>
          <cell r="R465">
            <v>859</v>
          </cell>
        </row>
        <row r="508">
          <cell r="B508">
            <v>10</v>
          </cell>
          <cell r="C508" t="str">
            <v>Hokkaido</v>
          </cell>
          <cell r="D508">
            <v>26</v>
          </cell>
          <cell r="E508">
            <v>0</v>
          </cell>
          <cell r="F508">
            <v>0</v>
          </cell>
          <cell r="G508">
            <v>2</v>
          </cell>
          <cell r="H508">
            <v>1</v>
          </cell>
          <cell r="I508">
            <v>0</v>
          </cell>
          <cell r="J508">
            <v>1</v>
          </cell>
          <cell r="K508">
            <v>1</v>
          </cell>
          <cell r="L508">
            <v>1</v>
          </cell>
          <cell r="M508">
            <v>0</v>
          </cell>
          <cell r="N508">
            <v>0</v>
          </cell>
          <cell r="O508">
            <v>5</v>
          </cell>
          <cell r="P508">
            <v>2</v>
          </cell>
          <cell r="Q508">
            <v>2</v>
          </cell>
          <cell r="R508">
            <v>13</v>
          </cell>
        </row>
        <row r="509">
          <cell r="B509">
            <v>20</v>
          </cell>
          <cell r="C509" t="str">
            <v>Minamitohoku</v>
          </cell>
          <cell r="D509">
            <v>14</v>
          </cell>
          <cell r="E509">
            <v>0</v>
          </cell>
          <cell r="F509">
            <v>0</v>
          </cell>
          <cell r="G509">
            <v>4</v>
          </cell>
          <cell r="H509">
            <v>0</v>
          </cell>
          <cell r="I509">
            <v>0</v>
          </cell>
          <cell r="J509">
            <v>0</v>
          </cell>
          <cell r="K509">
            <v>1</v>
          </cell>
          <cell r="L509">
            <v>1</v>
          </cell>
          <cell r="M509">
            <v>1</v>
          </cell>
          <cell r="N509">
            <v>1</v>
          </cell>
          <cell r="O509">
            <v>0</v>
          </cell>
          <cell r="P509">
            <v>0</v>
          </cell>
          <cell r="Q509">
            <v>4</v>
          </cell>
          <cell r="R509">
            <v>8</v>
          </cell>
        </row>
        <row r="510">
          <cell r="B510">
            <v>22</v>
          </cell>
          <cell r="C510" t="str">
            <v>Kitatohoku</v>
          </cell>
          <cell r="D510">
            <v>13</v>
          </cell>
          <cell r="E510">
            <v>0</v>
          </cell>
          <cell r="F510">
            <v>1</v>
          </cell>
          <cell r="G510">
            <v>2</v>
          </cell>
          <cell r="H510">
            <v>2</v>
          </cell>
          <cell r="I510">
            <v>1</v>
          </cell>
          <cell r="J510">
            <v>1</v>
          </cell>
          <cell r="K510">
            <v>2</v>
          </cell>
          <cell r="L510">
            <v>1</v>
          </cell>
          <cell r="M510">
            <v>1</v>
          </cell>
          <cell r="N510">
            <v>0</v>
          </cell>
          <cell r="O510">
            <v>0</v>
          </cell>
          <cell r="P510">
            <v>2</v>
          </cell>
          <cell r="Q510">
            <v>3</v>
          </cell>
          <cell r="R510">
            <v>13</v>
          </cell>
        </row>
        <row r="511">
          <cell r="B511">
            <v>25</v>
          </cell>
          <cell r="C511" t="str">
            <v>Kitakanto</v>
          </cell>
          <cell r="D511">
            <v>14</v>
          </cell>
          <cell r="E511">
            <v>0</v>
          </cell>
          <cell r="F511">
            <v>0</v>
          </cell>
          <cell r="G511">
            <v>1</v>
          </cell>
          <cell r="H511">
            <v>1</v>
          </cell>
          <cell r="I511">
            <v>2</v>
          </cell>
          <cell r="J511">
            <v>5</v>
          </cell>
          <cell r="K511">
            <v>2</v>
          </cell>
          <cell r="L511">
            <v>0</v>
          </cell>
          <cell r="M511">
            <v>1</v>
          </cell>
          <cell r="N511">
            <v>2</v>
          </cell>
          <cell r="O511">
            <v>1</v>
          </cell>
          <cell r="P511">
            <v>0</v>
          </cell>
          <cell r="Q511">
            <v>1</v>
          </cell>
          <cell r="R511">
            <v>15</v>
          </cell>
        </row>
        <row r="512">
          <cell r="B512">
            <v>26</v>
          </cell>
          <cell r="C512" t="str">
            <v>Shinetsu</v>
          </cell>
          <cell r="D512">
            <v>6</v>
          </cell>
          <cell r="E512">
            <v>1</v>
          </cell>
          <cell r="F512">
            <v>0</v>
          </cell>
          <cell r="G512">
            <v>2</v>
          </cell>
          <cell r="H512">
            <v>1</v>
          </cell>
          <cell r="I512">
            <v>3</v>
          </cell>
          <cell r="J512">
            <v>0</v>
          </cell>
          <cell r="K512">
            <v>1</v>
          </cell>
          <cell r="L512">
            <v>0</v>
          </cell>
          <cell r="M512">
            <v>0</v>
          </cell>
          <cell r="N512">
            <v>2</v>
          </cell>
          <cell r="O512">
            <v>0</v>
          </cell>
          <cell r="P512">
            <v>0</v>
          </cell>
          <cell r="Q512">
            <v>3</v>
          </cell>
          <cell r="R512">
            <v>10</v>
          </cell>
        </row>
        <row r="513">
          <cell r="B513">
            <v>30</v>
          </cell>
          <cell r="C513" t="str">
            <v>Tokyo1</v>
          </cell>
          <cell r="D513">
            <v>55</v>
          </cell>
          <cell r="E513">
            <v>2</v>
          </cell>
          <cell r="F513">
            <v>4</v>
          </cell>
          <cell r="G513">
            <v>4</v>
          </cell>
          <cell r="H513">
            <v>3</v>
          </cell>
          <cell r="I513">
            <v>1</v>
          </cell>
          <cell r="J513">
            <v>2</v>
          </cell>
          <cell r="K513">
            <v>4</v>
          </cell>
          <cell r="L513">
            <v>7</v>
          </cell>
          <cell r="M513">
            <v>3</v>
          </cell>
          <cell r="N513">
            <v>9</v>
          </cell>
          <cell r="O513">
            <v>3</v>
          </cell>
          <cell r="P513">
            <v>3</v>
          </cell>
          <cell r="Q513">
            <v>10</v>
          </cell>
          <cell r="R513">
            <v>45</v>
          </cell>
        </row>
        <row r="514">
          <cell r="B514">
            <v>31</v>
          </cell>
          <cell r="C514" t="str">
            <v>Tokyo2</v>
          </cell>
          <cell r="D514">
            <v>58</v>
          </cell>
          <cell r="E514">
            <v>4</v>
          </cell>
          <cell r="F514">
            <v>4</v>
          </cell>
          <cell r="G514">
            <v>3</v>
          </cell>
          <cell r="H514">
            <v>6</v>
          </cell>
          <cell r="I514">
            <v>2</v>
          </cell>
          <cell r="J514">
            <v>4</v>
          </cell>
          <cell r="K514">
            <v>3</v>
          </cell>
          <cell r="L514">
            <v>4</v>
          </cell>
          <cell r="M514">
            <v>0</v>
          </cell>
          <cell r="N514">
            <v>10</v>
          </cell>
          <cell r="O514">
            <v>5</v>
          </cell>
          <cell r="P514">
            <v>1</v>
          </cell>
          <cell r="Q514">
            <v>11</v>
          </cell>
          <cell r="R514">
            <v>46</v>
          </cell>
        </row>
        <row r="515">
          <cell r="B515">
            <v>35</v>
          </cell>
          <cell r="C515" t="str">
            <v>Yokohama</v>
          </cell>
          <cell r="D515">
            <v>29</v>
          </cell>
          <cell r="E515">
            <v>1</v>
          </cell>
          <cell r="F515">
            <v>1</v>
          </cell>
          <cell r="G515">
            <v>2</v>
          </cell>
          <cell r="H515">
            <v>14</v>
          </cell>
          <cell r="I515">
            <v>3</v>
          </cell>
          <cell r="J515">
            <v>3</v>
          </cell>
          <cell r="K515">
            <v>1</v>
          </cell>
          <cell r="L515">
            <v>3</v>
          </cell>
          <cell r="M515">
            <v>0</v>
          </cell>
          <cell r="N515">
            <v>10</v>
          </cell>
          <cell r="O515">
            <v>2</v>
          </cell>
          <cell r="P515">
            <v>3</v>
          </cell>
          <cell r="Q515">
            <v>4</v>
          </cell>
          <cell r="R515">
            <v>43</v>
          </cell>
        </row>
        <row r="516">
          <cell r="B516">
            <v>50</v>
          </cell>
          <cell r="C516" t="str">
            <v>Toukai1</v>
          </cell>
          <cell r="D516">
            <v>22</v>
          </cell>
          <cell r="E516">
            <v>1</v>
          </cell>
          <cell r="F516">
            <v>8</v>
          </cell>
          <cell r="G516">
            <v>3</v>
          </cell>
          <cell r="H516">
            <v>0</v>
          </cell>
          <cell r="I516">
            <v>7</v>
          </cell>
          <cell r="J516">
            <v>2</v>
          </cell>
          <cell r="K516">
            <v>3</v>
          </cell>
          <cell r="L516">
            <v>1</v>
          </cell>
          <cell r="M516">
            <v>5</v>
          </cell>
          <cell r="N516">
            <v>2</v>
          </cell>
          <cell r="O516">
            <v>7</v>
          </cell>
          <cell r="P516">
            <v>2</v>
          </cell>
          <cell r="Q516">
            <v>12</v>
          </cell>
          <cell r="R516">
            <v>41</v>
          </cell>
        </row>
        <row r="517">
          <cell r="B517">
            <v>55</v>
          </cell>
          <cell r="C517" t="str">
            <v>Toukai2</v>
          </cell>
          <cell r="D517">
            <v>35</v>
          </cell>
          <cell r="E517">
            <v>4</v>
          </cell>
          <cell r="F517">
            <v>3</v>
          </cell>
          <cell r="G517">
            <v>2</v>
          </cell>
          <cell r="H517">
            <v>4</v>
          </cell>
          <cell r="I517">
            <v>2</v>
          </cell>
          <cell r="J517">
            <v>1</v>
          </cell>
          <cell r="K517">
            <v>1</v>
          </cell>
          <cell r="L517">
            <v>3</v>
          </cell>
          <cell r="M517">
            <v>1</v>
          </cell>
          <cell r="N517">
            <v>1</v>
          </cell>
          <cell r="O517">
            <v>4</v>
          </cell>
          <cell r="P517">
            <v>2</v>
          </cell>
          <cell r="Q517">
            <v>9</v>
          </cell>
          <cell r="R517">
            <v>28</v>
          </cell>
        </row>
        <row r="518">
          <cell r="B518">
            <v>65</v>
          </cell>
          <cell r="C518" t="str">
            <v>Kansai3</v>
          </cell>
          <cell r="D518">
            <v>12</v>
          </cell>
          <cell r="E518">
            <v>2</v>
          </cell>
          <cell r="F518">
            <v>1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2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3</v>
          </cell>
          <cell r="R518">
            <v>5</v>
          </cell>
        </row>
        <row r="519">
          <cell r="B519">
            <v>70</v>
          </cell>
          <cell r="C519" t="str">
            <v>Kansai1</v>
          </cell>
          <cell r="D519">
            <v>39</v>
          </cell>
          <cell r="E519">
            <v>4</v>
          </cell>
          <cell r="F519">
            <v>1</v>
          </cell>
          <cell r="G519">
            <v>3</v>
          </cell>
          <cell r="H519">
            <v>1</v>
          </cell>
          <cell r="I519">
            <v>2</v>
          </cell>
          <cell r="J519">
            <v>1</v>
          </cell>
          <cell r="K519">
            <v>1</v>
          </cell>
          <cell r="L519">
            <v>0</v>
          </cell>
          <cell r="M519">
            <v>3</v>
          </cell>
          <cell r="N519">
            <v>2</v>
          </cell>
          <cell r="O519">
            <v>1</v>
          </cell>
          <cell r="P519">
            <v>1</v>
          </cell>
          <cell r="Q519">
            <v>8</v>
          </cell>
          <cell r="R519">
            <v>20</v>
          </cell>
        </row>
        <row r="520">
          <cell r="B520">
            <v>71</v>
          </cell>
          <cell r="C520" t="str">
            <v>Kansai2</v>
          </cell>
          <cell r="D520">
            <v>24</v>
          </cell>
          <cell r="E520">
            <v>2</v>
          </cell>
          <cell r="F520">
            <v>2</v>
          </cell>
          <cell r="G520">
            <v>2</v>
          </cell>
          <cell r="H520">
            <v>1</v>
          </cell>
          <cell r="I520">
            <v>2</v>
          </cell>
          <cell r="J520">
            <v>2</v>
          </cell>
          <cell r="K520">
            <v>0</v>
          </cell>
          <cell r="L520">
            <v>2</v>
          </cell>
          <cell r="M520">
            <v>3</v>
          </cell>
          <cell r="N520">
            <v>2</v>
          </cell>
          <cell r="O520">
            <v>1</v>
          </cell>
          <cell r="P520">
            <v>1</v>
          </cell>
          <cell r="Q520">
            <v>6</v>
          </cell>
          <cell r="R520">
            <v>20</v>
          </cell>
        </row>
        <row r="521">
          <cell r="B521">
            <v>72</v>
          </cell>
          <cell r="C521" t="str">
            <v>Hokuriku</v>
          </cell>
          <cell r="D521">
            <v>8</v>
          </cell>
          <cell r="E521">
            <v>0</v>
          </cell>
          <cell r="F521">
            <v>1</v>
          </cell>
          <cell r="G521">
            <v>0</v>
          </cell>
          <cell r="H521">
            <v>0</v>
          </cell>
          <cell r="I521">
            <v>1</v>
          </cell>
          <cell r="J521">
            <v>1</v>
          </cell>
          <cell r="K521">
            <v>2</v>
          </cell>
          <cell r="L521">
            <v>4</v>
          </cell>
          <cell r="M521">
            <v>0</v>
          </cell>
          <cell r="N521">
            <v>1</v>
          </cell>
          <cell r="O521">
            <v>0</v>
          </cell>
          <cell r="P521">
            <v>0</v>
          </cell>
          <cell r="Q521">
            <v>1</v>
          </cell>
          <cell r="R521">
            <v>10</v>
          </cell>
        </row>
        <row r="522">
          <cell r="B522">
            <v>75</v>
          </cell>
          <cell r="C522" t="str">
            <v>Okayama</v>
          </cell>
          <cell r="D522">
            <v>19</v>
          </cell>
          <cell r="E522">
            <v>1</v>
          </cell>
          <cell r="F522">
            <v>0</v>
          </cell>
          <cell r="G522">
            <v>2</v>
          </cell>
          <cell r="H522">
            <v>1</v>
          </cell>
          <cell r="I522">
            <v>0</v>
          </cell>
          <cell r="J522">
            <v>0</v>
          </cell>
          <cell r="K522">
            <v>1</v>
          </cell>
          <cell r="L522">
            <v>2</v>
          </cell>
          <cell r="M522">
            <v>0</v>
          </cell>
          <cell r="N522">
            <v>0</v>
          </cell>
          <cell r="O522">
            <v>4</v>
          </cell>
          <cell r="P522">
            <v>0</v>
          </cell>
          <cell r="Q522">
            <v>3</v>
          </cell>
          <cell r="R522">
            <v>11</v>
          </cell>
        </row>
        <row r="523">
          <cell r="B523">
            <v>77</v>
          </cell>
          <cell r="C523" t="str">
            <v>Shikoku</v>
          </cell>
          <cell r="D523">
            <v>23</v>
          </cell>
          <cell r="E523">
            <v>0</v>
          </cell>
          <cell r="F523">
            <v>4</v>
          </cell>
          <cell r="G523">
            <v>1</v>
          </cell>
          <cell r="H523">
            <v>0</v>
          </cell>
          <cell r="I523">
            <v>1</v>
          </cell>
          <cell r="J523">
            <v>3</v>
          </cell>
          <cell r="K523">
            <v>1</v>
          </cell>
          <cell r="L523">
            <v>1</v>
          </cell>
          <cell r="M523">
            <v>1</v>
          </cell>
          <cell r="N523">
            <v>1</v>
          </cell>
          <cell r="O523">
            <v>2</v>
          </cell>
          <cell r="P523">
            <v>0</v>
          </cell>
          <cell r="Q523">
            <v>5</v>
          </cell>
          <cell r="R523">
            <v>15</v>
          </cell>
        </row>
        <row r="524">
          <cell r="B524">
            <v>80</v>
          </cell>
          <cell r="C524" t="str">
            <v>Hiroshima</v>
          </cell>
          <cell r="D524">
            <v>25</v>
          </cell>
          <cell r="E524">
            <v>2</v>
          </cell>
          <cell r="F524">
            <v>3</v>
          </cell>
          <cell r="G524">
            <v>0</v>
          </cell>
          <cell r="H524">
            <v>3</v>
          </cell>
          <cell r="I524">
            <v>2</v>
          </cell>
          <cell r="J524">
            <v>7</v>
          </cell>
          <cell r="K524">
            <v>2</v>
          </cell>
          <cell r="L524">
            <v>3</v>
          </cell>
          <cell r="M524">
            <v>2</v>
          </cell>
          <cell r="N524">
            <v>3</v>
          </cell>
          <cell r="O524">
            <v>2</v>
          </cell>
          <cell r="P524">
            <v>1</v>
          </cell>
          <cell r="Q524">
            <v>5</v>
          </cell>
          <cell r="R524">
            <v>30</v>
          </cell>
        </row>
        <row r="525">
          <cell r="B525">
            <v>90</v>
          </cell>
          <cell r="C525" t="str">
            <v>Kyusyu1</v>
          </cell>
          <cell r="D525">
            <v>19</v>
          </cell>
          <cell r="E525">
            <v>2</v>
          </cell>
          <cell r="F525">
            <v>4</v>
          </cell>
          <cell r="G525">
            <v>3</v>
          </cell>
          <cell r="H525">
            <v>4</v>
          </cell>
          <cell r="I525">
            <v>3</v>
          </cell>
          <cell r="J525">
            <v>1</v>
          </cell>
          <cell r="K525">
            <v>1</v>
          </cell>
          <cell r="L525">
            <v>4</v>
          </cell>
          <cell r="M525">
            <v>2</v>
          </cell>
          <cell r="N525">
            <v>3</v>
          </cell>
          <cell r="O525">
            <v>5</v>
          </cell>
          <cell r="P525">
            <v>1</v>
          </cell>
          <cell r="Q525">
            <v>9</v>
          </cell>
          <cell r="R525">
            <v>33</v>
          </cell>
        </row>
        <row r="526">
          <cell r="B526">
            <v>91</v>
          </cell>
          <cell r="C526" t="str">
            <v>Kyusyu2</v>
          </cell>
          <cell r="D526">
            <v>34</v>
          </cell>
          <cell r="E526">
            <v>0</v>
          </cell>
          <cell r="F526">
            <v>1</v>
          </cell>
          <cell r="G526">
            <v>1</v>
          </cell>
          <cell r="H526">
            <v>0</v>
          </cell>
          <cell r="I526">
            <v>4</v>
          </cell>
          <cell r="J526">
            <v>1</v>
          </cell>
          <cell r="K526">
            <v>2</v>
          </cell>
          <cell r="L526">
            <v>1</v>
          </cell>
          <cell r="M526">
            <v>1</v>
          </cell>
          <cell r="N526">
            <v>0</v>
          </cell>
          <cell r="O526">
            <v>1</v>
          </cell>
          <cell r="P526">
            <v>2</v>
          </cell>
          <cell r="Q526">
            <v>2</v>
          </cell>
          <cell r="R526">
            <v>14</v>
          </cell>
        </row>
        <row r="527">
          <cell r="B527">
            <v>1</v>
          </cell>
          <cell r="C527" t="str">
            <v>Others</v>
          </cell>
          <cell r="D527">
            <v>0</v>
          </cell>
          <cell r="E527">
            <v>1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1</v>
          </cell>
          <cell r="R527">
            <v>1</v>
          </cell>
        </row>
        <row r="528">
          <cell r="B528">
            <v>0</v>
          </cell>
          <cell r="C528" t="str">
            <v>Total</v>
          </cell>
          <cell r="D528">
            <v>475</v>
          </cell>
          <cell r="E528">
            <v>27</v>
          </cell>
          <cell r="F528">
            <v>38</v>
          </cell>
          <cell r="G528">
            <v>37</v>
          </cell>
          <cell r="H528">
            <v>42</v>
          </cell>
          <cell r="I528">
            <v>36</v>
          </cell>
          <cell r="J528">
            <v>35</v>
          </cell>
          <cell r="K528">
            <v>29</v>
          </cell>
          <cell r="L528">
            <v>40</v>
          </cell>
          <cell r="M528">
            <v>24</v>
          </cell>
          <cell r="N528">
            <v>49</v>
          </cell>
          <cell r="O528">
            <v>43</v>
          </cell>
          <cell r="P528">
            <v>21</v>
          </cell>
          <cell r="Q528">
            <v>102</v>
          </cell>
          <cell r="R528">
            <v>421</v>
          </cell>
        </row>
      </sheetData>
      <sheetData sheetId="12">
        <row r="1">
          <cell r="T1">
            <v>5</v>
          </cell>
        </row>
        <row r="3">
          <cell r="B3" t="str">
            <v>J10</v>
          </cell>
          <cell r="C3" t="str">
            <v>Hokkaido</v>
          </cell>
          <cell r="D3">
            <v>462</v>
          </cell>
          <cell r="E3">
            <v>457</v>
          </cell>
          <cell r="F3">
            <v>453</v>
          </cell>
          <cell r="G3">
            <v>449</v>
          </cell>
          <cell r="H3">
            <v>452</v>
          </cell>
          <cell r="I3">
            <v>452</v>
          </cell>
          <cell r="J3">
            <v>456</v>
          </cell>
          <cell r="K3">
            <v>455</v>
          </cell>
          <cell r="L3">
            <v>463</v>
          </cell>
          <cell r="M3">
            <v>462</v>
          </cell>
          <cell r="N3">
            <v>464</v>
          </cell>
          <cell r="O3">
            <v>464</v>
          </cell>
          <cell r="P3">
            <v>462</v>
          </cell>
          <cell r="Q3">
            <v>452</v>
          </cell>
          <cell r="R3">
            <v>0</v>
          </cell>
        </row>
        <row r="4">
          <cell r="B4" t="str">
            <v>J20</v>
          </cell>
          <cell r="C4" t="str">
            <v>Minamitohoku</v>
          </cell>
          <cell r="D4">
            <v>244</v>
          </cell>
          <cell r="E4">
            <v>243</v>
          </cell>
          <cell r="F4">
            <v>242</v>
          </cell>
          <cell r="G4">
            <v>246</v>
          </cell>
          <cell r="H4">
            <v>243</v>
          </cell>
          <cell r="I4">
            <v>243</v>
          </cell>
          <cell r="J4">
            <v>263</v>
          </cell>
          <cell r="K4">
            <v>267</v>
          </cell>
          <cell r="L4">
            <v>267</v>
          </cell>
          <cell r="M4">
            <v>260</v>
          </cell>
          <cell r="N4">
            <v>256</v>
          </cell>
          <cell r="O4">
            <v>249</v>
          </cell>
          <cell r="P4">
            <v>244</v>
          </cell>
          <cell r="Q4">
            <v>243</v>
          </cell>
          <cell r="R4">
            <v>0</v>
          </cell>
        </row>
        <row r="5">
          <cell r="B5" t="str">
            <v>J22</v>
          </cell>
          <cell r="C5" t="str">
            <v>Kitatohoku</v>
          </cell>
          <cell r="D5">
            <v>192</v>
          </cell>
          <cell r="E5">
            <v>193</v>
          </cell>
          <cell r="F5">
            <v>194</v>
          </cell>
          <cell r="G5">
            <v>196</v>
          </cell>
          <cell r="H5">
            <v>194</v>
          </cell>
          <cell r="I5">
            <v>194</v>
          </cell>
          <cell r="J5">
            <v>185</v>
          </cell>
          <cell r="K5">
            <v>183</v>
          </cell>
          <cell r="L5">
            <v>184</v>
          </cell>
          <cell r="M5">
            <v>187</v>
          </cell>
          <cell r="N5">
            <v>192</v>
          </cell>
          <cell r="O5">
            <v>194</v>
          </cell>
          <cell r="P5">
            <v>192</v>
          </cell>
          <cell r="Q5">
            <v>194</v>
          </cell>
          <cell r="R5">
            <v>0</v>
          </cell>
        </row>
        <row r="6">
          <cell r="B6" t="str">
            <v>J25</v>
          </cell>
          <cell r="C6" t="str">
            <v>Kitakanto</v>
          </cell>
          <cell r="D6">
            <v>335</v>
          </cell>
          <cell r="E6">
            <v>332</v>
          </cell>
          <cell r="F6">
            <v>331</v>
          </cell>
          <cell r="G6">
            <v>330</v>
          </cell>
          <cell r="H6">
            <v>326</v>
          </cell>
          <cell r="I6">
            <v>325</v>
          </cell>
          <cell r="J6">
            <v>342</v>
          </cell>
          <cell r="K6">
            <v>341</v>
          </cell>
          <cell r="L6">
            <v>342</v>
          </cell>
          <cell r="M6">
            <v>340</v>
          </cell>
          <cell r="N6">
            <v>337</v>
          </cell>
          <cell r="O6">
            <v>337</v>
          </cell>
          <cell r="P6">
            <v>335</v>
          </cell>
          <cell r="Q6">
            <v>325</v>
          </cell>
          <cell r="R6">
            <v>0</v>
          </cell>
        </row>
        <row r="7">
          <cell r="B7" t="str">
            <v>J26</v>
          </cell>
          <cell r="C7" t="str">
            <v>Shinetsu</v>
          </cell>
          <cell r="D7">
            <v>230</v>
          </cell>
          <cell r="E7">
            <v>237</v>
          </cell>
          <cell r="F7">
            <v>238</v>
          </cell>
          <cell r="G7">
            <v>238</v>
          </cell>
          <cell r="H7">
            <v>242</v>
          </cell>
          <cell r="I7">
            <v>243</v>
          </cell>
          <cell r="J7">
            <v>230</v>
          </cell>
          <cell r="K7">
            <v>226</v>
          </cell>
          <cell r="L7">
            <v>228</v>
          </cell>
          <cell r="M7">
            <v>229</v>
          </cell>
          <cell r="N7">
            <v>229</v>
          </cell>
          <cell r="O7">
            <v>226</v>
          </cell>
          <cell r="P7">
            <v>230</v>
          </cell>
          <cell r="Q7">
            <v>243</v>
          </cell>
          <cell r="R7">
            <v>0</v>
          </cell>
        </row>
        <row r="8">
          <cell r="B8" t="str">
            <v>J30</v>
          </cell>
          <cell r="C8" t="str">
            <v>Tokyo1</v>
          </cell>
          <cell r="D8">
            <v>805</v>
          </cell>
          <cell r="E8">
            <v>808</v>
          </cell>
          <cell r="F8">
            <v>810</v>
          </cell>
          <cell r="G8">
            <v>811</v>
          </cell>
          <cell r="H8">
            <v>812</v>
          </cell>
          <cell r="I8">
            <v>814</v>
          </cell>
          <cell r="J8">
            <v>828</v>
          </cell>
          <cell r="K8">
            <v>835</v>
          </cell>
          <cell r="L8">
            <v>832</v>
          </cell>
          <cell r="M8">
            <v>831</v>
          </cell>
          <cell r="N8">
            <v>826</v>
          </cell>
          <cell r="O8">
            <v>814</v>
          </cell>
          <cell r="P8">
            <v>805</v>
          </cell>
          <cell r="Q8">
            <v>814</v>
          </cell>
          <cell r="R8">
            <v>0</v>
          </cell>
        </row>
        <row r="9">
          <cell r="B9" t="str">
            <v>J31</v>
          </cell>
          <cell r="C9" t="str">
            <v>Tokyo2</v>
          </cell>
          <cell r="D9">
            <v>494</v>
          </cell>
          <cell r="E9">
            <v>498</v>
          </cell>
          <cell r="F9">
            <v>500</v>
          </cell>
          <cell r="G9">
            <v>500</v>
          </cell>
          <cell r="H9">
            <v>501</v>
          </cell>
          <cell r="I9">
            <v>500</v>
          </cell>
          <cell r="J9">
            <v>472</v>
          </cell>
          <cell r="K9">
            <v>476</v>
          </cell>
          <cell r="L9">
            <v>485</v>
          </cell>
          <cell r="M9">
            <v>488</v>
          </cell>
          <cell r="N9">
            <v>491</v>
          </cell>
          <cell r="O9">
            <v>492</v>
          </cell>
          <cell r="P9">
            <v>494</v>
          </cell>
          <cell r="Q9">
            <v>500</v>
          </cell>
          <cell r="R9">
            <v>0</v>
          </cell>
        </row>
        <row r="10">
          <cell r="B10" t="str">
            <v>J35</v>
          </cell>
          <cell r="C10" t="str">
            <v>Yokohama</v>
          </cell>
          <cell r="D10">
            <v>555</v>
          </cell>
          <cell r="E10">
            <v>554</v>
          </cell>
          <cell r="F10">
            <v>554</v>
          </cell>
          <cell r="G10">
            <v>551</v>
          </cell>
          <cell r="H10">
            <v>545</v>
          </cell>
          <cell r="I10">
            <v>543</v>
          </cell>
          <cell r="J10">
            <v>564</v>
          </cell>
          <cell r="K10">
            <v>572</v>
          </cell>
          <cell r="L10">
            <v>575</v>
          </cell>
          <cell r="M10">
            <v>572</v>
          </cell>
          <cell r="N10">
            <v>571</v>
          </cell>
          <cell r="O10">
            <v>569</v>
          </cell>
          <cell r="P10">
            <v>555</v>
          </cell>
          <cell r="Q10">
            <v>543</v>
          </cell>
          <cell r="R10">
            <v>0</v>
          </cell>
        </row>
        <row r="11">
          <cell r="B11" t="str">
            <v>J50</v>
          </cell>
          <cell r="C11" t="str">
            <v>Toukai1</v>
          </cell>
          <cell r="D11">
            <v>454</v>
          </cell>
          <cell r="E11">
            <v>456</v>
          </cell>
          <cell r="F11">
            <v>456</v>
          </cell>
          <cell r="G11">
            <v>454</v>
          </cell>
          <cell r="H11">
            <v>450</v>
          </cell>
          <cell r="I11">
            <v>451</v>
          </cell>
          <cell r="J11">
            <v>451</v>
          </cell>
          <cell r="K11">
            <v>453</v>
          </cell>
          <cell r="L11">
            <v>451</v>
          </cell>
          <cell r="M11">
            <v>451</v>
          </cell>
          <cell r="N11">
            <v>454</v>
          </cell>
          <cell r="O11">
            <v>452</v>
          </cell>
          <cell r="P11">
            <v>454</v>
          </cell>
          <cell r="Q11">
            <v>451</v>
          </cell>
          <cell r="R11">
            <v>0</v>
          </cell>
        </row>
        <row r="12">
          <cell r="B12" t="str">
            <v>J55</v>
          </cell>
          <cell r="C12" t="str">
            <v>Toukai2</v>
          </cell>
          <cell r="D12">
            <v>523</v>
          </cell>
          <cell r="E12">
            <v>520</v>
          </cell>
          <cell r="F12">
            <v>515</v>
          </cell>
          <cell r="G12">
            <v>513</v>
          </cell>
          <cell r="H12">
            <v>509</v>
          </cell>
          <cell r="I12">
            <v>516</v>
          </cell>
          <cell r="J12">
            <v>540</v>
          </cell>
          <cell r="K12">
            <v>545</v>
          </cell>
          <cell r="L12">
            <v>545</v>
          </cell>
          <cell r="M12">
            <v>543</v>
          </cell>
          <cell r="N12">
            <v>537</v>
          </cell>
          <cell r="O12">
            <v>532</v>
          </cell>
          <cell r="P12">
            <v>523</v>
          </cell>
          <cell r="Q12">
            <v>516</v>
          </cell>
          <cell r="R12">
            <v>0</v>
          </cell>
        </row>
        <row r="13">
          <cell r="B13" t="str">
            <v>J65</v>
          </cell>
          <cell r="C13" t="str">
            <v>Kansai3</v>
          </cell>
          <cell r="D13">
            <v>289</v>
          </cell>
          <cell r="E13">
            <v>289</v>
          </cell>
          <cell r="F13">
            <v>291</v>
          </cell>
          <cell r="G13">
            <v>292</v>
          </cell>
          <cell r="H13">
            <v>291</v>
          </cell>
          <cell r="I13">
            <v>292</v>
          </cell>
          <cell r="J13">
            <v>303</v>
          </cell>
          <cell r="K13">
            <v>302</v>
          </cell>
          <cell r="L13">
            <v>296</v>
          </cell>
          <cell r="M13">
            <v>295</v>
          </cell>
          <cell r="N13">
            <v>291</v>
          </cell>
          <cell r="O13">
            <v>291</v>
          </cell>
          <cell r="P13">
            <v>289</v>
          </cell>
          <cell r="Q13">
            <v>292</v>
          </cell>
          <cell r="R13">
            <v>0</v>
          </cell>
        </row>
        <row r="14">
          <cell r="B14" t="str">
            <v>J70</v>
          </cell>
          <cell r="C14" t="str">
            <v>Kansai1</v>
          </cell>
          <cell r="D14">
            <v>544</v>
          </cell>
          <cell r="E14">
            <v>537</v>
          </cell>
          <cell r="F14">
            <v>547</v>
          </cell>
          <cell r="G14">
            <v>552</v>
          </cell>
          <cell r="H14">
            <v>553</v>
          </cell>
          <cell r="I14">
            <v>550</v>
          </cell>
          <cell r="J14">
            <v>554</v>
          </cell>
          <cell r="K14">
            <v>557</v>
          </cell>
          <cell r="L14">
            <v>549</v>
          </cell>
          <cell r="M14">
            <v>547</v>
          </cell>
          <cell r="N14">
            <v>549</v>
          </cell>
          <cell r="O14">
            <v>541</v>
          </cell>
          <cell r="P14">
            <v>544</v>
          </cell>
          <cell r="Q14">
            <v>550</v>
          </cell>
          <cell r="R14">
            <v>0</v>
          </cell>
        </row>
        <row r="15">
          <cell r="B15" t="str">
            <v>J71</v>
          </cell>
          <cell r="C15" t="str">
            <v>Kansai2</v>
          </cell>
          <cell r="D15">
            <v>450</v>
          </cell>
          <cell r="E15">
            <v>448</v>
          </cell>
          <cell r="F15">
            <v>451</v>
          </cell>
          <cell r="G15">
            <v>453</v>
          </cell>
          <cell r="H15">
            <v>449</v>
          </cell>
          <cell r="I15">
            <v>448</v>
          </cell>
          <cell r="J15">
            <v>469</v>
          </cell>
          <cell r="K15">
            <v>468</v>
          </cell>
          <cell r="L15">
            <v>473</v>
          </cell>
          <cell r="M15">
            <v>475</v>
          </cell>
          <cell r="N15">
            <v>464</v>
          </cell>
          <cell r="O15">
            <v>464</v>
          </cell>
          <cell r="P15">
            <v>450</v>
          </cell>
          <cell r="Q15">
            <v>448</v>
          </cell>
          <cell r="R15">
            <v>0</v>
          </cell>
        </row>
        <row r="16">
          <cell r="B16" t="str">
            <v>J72</v>
          </cell>
          <cell r="C16" t="str">
            <v>Hokuriku</v>
          </cell>
          <cell r="D16">
            <v>209</v>
          </cell>
          <cell r="E16">
            <v>212</v>
          </cell>
          <cell r="F16">
            <v>214</v>
          </cell>
          <cell r="G16">
            <v>212</v>
          </cell>
          <cell r="H16">
            <v>212</v>
          </cell>
          <cell r="I16">
            <v>215</v>
          </cell>
          <cell r="J16">
            <v>214</v>
          </cell>
          <cell r="K16">
            <v>211</v>
          </cell>
          <cell r="L16">
            <v>206</v>
          </cell>
          <cell r="M16">
            <v>205</v>
          </cell>
          <cell r="N16">
            <v>209</v>
          </cell>
          <cell r="O16">
            <v>208</v>
          </cell>
          <cell r="P16">
            <v>209</v>
          </cell>
          <cell r="Q16">
            <v>215</v>
          </cell>
          <cell r="R16">
            <v>0</v>
          </cell>
        </row>
        <row r="17">
          <cell r="B17" t="str">
            <v>J75</v>
          </cell>
          <cell r="C17" t="str">
            <v>Okayama</v>
          </cell>
          <cell r="D17">
            <v>243</v>
          </cell>
          <cell r="E17">
            <v>242</v>
          </cell>
          <cell r="F17">
            <v>240</v>
          </cell>
          <cell r="G17">
            <v>236</v>
          </cell>
          <cell r="H17">
            <v>237</v>
          </cell>
          <cell r="I17">
            <v>238</v>
          </cell>
          <cell r="J17">
            <v>255</v>
          </cell>
          <cell r="K17">
            <v>251</v>
          </cell>
          <cell r="L17">
            <v>248</v>
          </cell>
          <cell r="M17">
            <v>245</v>
          </cell>
          <cell r="N17">
            <v>244</v>
          </cell>
          <cell r="O17">
            <v>244</v>
          </cell>
          <cell r="P17">
            <v>243</v>
          </cell>
          <cell r="Q17">
            <v>238</v>
          </cell>
          <cell r="R17">
            <v>0</v>
          </cell>
        </row>
        <row r="18">
          <cell r="B18" t="str">
            <v>J77</v>
          </cell>
          <cell r="C18" t="str">
            <v>Shikoku</v>
          </cell>
          <cell r="D18">
            <v>411</v>
          </cell>
          <cell r="E18">
            <v>405</v>
          </cell>
          <cell r="F18">
            <v>402</v>
          </cell>
          <cell r="G18">
            <v>390</v>
          </cell>
          <cell r="H18">
            <v>384</v>
          </cell>
          <cell r="I18">
            <v>384</v>
          </cell>
          <cell r="J18">
            <v>436</v>
          </cell>
          <cell r="K18">
            <v>432</v>
          </cell>
          <cell r="L18">
            <v>426</v>
          </cell>
          <cell r="M18">
            <v>425</v>
          </cell>
          <cell r="N18">
            <v>420</v>
          </cell>
          <cell r="O18">
            <v>414</v>
          </cell>
          <cell r="P18">
            <v>411</v>
          </cell>
          <cell r="Q18">
            <v>384</v>
          </cell>
          <cell r="R18">
            <v>0</v>
          </cell>
        </row>
        <row r="19">
          <cell r="B19" t="str">
            <v>J80</v>
          </cell>
          <cell r="C19" t="str">
            <v>Hiroshima</v>
          </cell>
          <cell r="D19">
            <v>459</v>
          </cell>
          <cell r="E19">
            <v>465</v>
          </cell>
          <cell r="F19">
            <v>462</v>
          </cell>
          <cell r="G19">
            <v>461</v>
          </cell>
          <cell r="H19">
            <v>462</v>
          </cell>
          <cell r="I19">
            <v>462</v>
          </cell>
          <cell r="J19">
            <v>485</v>
          </cell>
          <cell r="K19">
            <v>484</v>
          </cell>
          <cell r="L19">
            <v>480</v>
          </cell>
          <cell r="M19">
            <v>479</v>
          </cell>
          <cell r="N19">
            <v>474</v>
          </cell>
          <cell r="O19">
            <v>469</v>
          </cell>
          <cell r="P19">
            <v>459</v>
          </cell>
          <cell r="Q19">
            <v>462</v>
          </cell>
          <cell r="R19">
            <v>0</v>
          </cell>
        </row>
        <row r="20">
          <cell r="B20" t="str">
            <v>J90</v>
          </cell>
          <cell r="C20" t="str">
            <v>Kyusyu1</v>
          </cell>
          <cell r="D20">
            <v>746</v>
          </cell>
          <cell r="E20">
            <v>748</v>
          </cell>
          <cell r="F20">
            <v>760</v>
          </cell>
          <cell r="G20">
            <v>765</v>
          </cell>
          <cell r="H20">
            <v>775</v>
          </cell>
          <cell r="I20">
            <v>780</v>
          </cell>
          <cell r="J20">
            <v>734</v>
          </cell>
          <cell r="K20">
            <v>737</v>
          </cell>
          <cell r="L20">
            <v>744</v>
          </cell>
          <cell r="M20">
            <v>754</v>
          </cell>
          <cell r="N20">
            <v>760</v>
          </cell>
          <cell r="O20">
            <v>763</v>
          </cell>
          <cell r="P20">
            <v>746</v>
          </cell>
          <cell r="Q20">
            <v>780</v>
          </cell>
          <cell r="R20">
            <v>0</v>
          </cell>
        </row>
        <row r="21">
          <cell r="B21" t="str">
            <v>J91</v>
          </cell>
          <cell r="C21" t="str">
            <v>Kyusyu2</v>
          </cell>
          <cell r="D21">
            <v>433</v>
          </cell>
          <cell r="E21">
            <v>429</v>
          </cell>
          <cell r="F21">
            <v>437</v>
          </cell>
          <cell r="G21">
            <v>439</v>
          </cell>
          <cell r="H21">
            <v>442</v>
          </cell>
          <cell r="I21">
            <v>439</v>
          </cell>
          <cell r="J21">
            <v>439</v>
          </cell>
          <cell r="K21">
            <v>440</v>
          </cell>
          <cell r="L21">
            <v>437</v>
          </cell>
          <cell r="M21">
            <v>441</v>
          </cell>
          <cell r="N21">
            <v>439</v>
          </cell>
          <cell r="O21">
            <v>440</v>
          </cell>
          <cell r="P21">
            <v>433</v>
          </cell>
          <cell r="Q21">
            <v>439</v>
          </cell>
          <cell r="R21">
            <v>0</v>
          </cell>
        </row>
        <row r="22">
          <cell r="B22">
            <v>0</v>
          </cell>
          <cell r="C22" t="str">
            <v>Total</v>
          </cell>
          <cell r="D22">
            <v>8078</v>
          </cell>
          <cell r="E22">
            <v>8073</v>
          </cell>
          <cell r="F22">
            <v>8097</v>
          </cell>
          <cell r="G22">
            <v>8088</v>
          </cell>
          <cell r="H22">
            <v>8079</v>
          </cell>
          <cell r="I22">
            <v>8089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8089</v>
          </cell>
          <cell r="R22">
            <v>0</v>
          </cell>
        </row>
        <row r="23">
          <cell r="B23" t="str">
            <v>J10</v>
          </cell>
          <cell r="C23" t="str">
            <v>Hokkaido</v>
          </cell>
          <cell r="D23">
            <v>151</v>
          </cell>
          <cell r="E23">
            <v>9</v>
          </cell>
          <cell r="F23">
            <v>10</v>
          </cell>
          <cell r="G23">
            <v>16</v>
          </cell>
          <cell r="H23">
            <v>13</v>
          </cell>
          <cell r="I23">
            <v>12</v>
          </cell>
          <cell r="J23">
            <v>13</v>
          </cell>
          <cell r="K23">
            <v>12</v>
          </cell>
          <cell r="L23">
            <v>19</v>
          </cell>
          <cell r="M23">
            <v>12</v>
          </cell>
          <cell r="N23">
            <v>12</v>
          </cell>
          <cell r="O23">
            <v>17</v>
          </cell>
          <cell r="P23">
            <v>13</v>
          </cell>
          <cell r="Q23">
            <v>60</v>
          </cell>
        </row>
        <row r="24">
          <cell r="B24" t="str">
            <v>J20</v>
          </cell>
          <cell r="C24" t="str">
            <v>Minamitohoku</v>
          </cell>
          <cell r="D24">
            <v>81</v>
          </cell>
          <cell r="E24">
            <v>7</v>
          </cell>
          <cell r="F24">
            <v>6</v>
          </cell>
          <cell r="G24">
            <v>8</v>
          </cell>
          <cell r="H24">
            <v>6</v>
          </cell>
          <cell r="I24">
            <v>6</v>
          </cell>
          <cell r="J24">
            <v>9</v>
          </cell>
          <cell r="K24">
            <v>9</v>
          </cell>
          <cell r="L24">
            <v>5</v>
          </cell>
          <cell r="M24">
            <v>4</v>
          </cell>
          <cell r="N24">
            <v>4</v>
          </cell>
          <cell r="O24">
            <v>4</v>
          </cell>
          <cell r="P24">
            <v>4</v>
          </cell>
          <cell r="Q24">
            <v>33</v>
          </cell>
        </row>
        <row r="25">
          <cell r="B25" t="str">
            <v>J22</v>
          </cell>
          <cell r="C25" t="str">
            <v>Kitatohoku</v>
          </cell>
          <cell r="D25">
            <v>62</v>
          </cell>
          <cell r="E25">
            <v>6</v>
          </cell>
          <cell r="F25">
            <v>5</v>
          </cell>
          <cell r="G25">
            <v>6</v>
          </cell>
          <cell r="H25">
            <v>3</v>
          </cell>
          <cell r="I25">
            <v>4</v>
          </cell>
          <cell r="J25">
            <v>6</v>
          </cell>
          <cell r="K25">
            <v>3</v>
          </cell>
          <cell r="L25">
            <v>4</v>
          </cell>
          <cell r="M25">
            <v>5</v>
          </cell>
          <cell r="N25">
            <v>8</v>
          </cell>
          <cell r="O25">
            <v>6</v>
          </cell>
          <cell r="P25">
            <v>5</v>
          </cell>
          <cell r="Q25">
            <v>24</v>
          </cell>
        </row>
        <row r="26">
          <cell r="B26" t="str">
            <v>J25</v>
          </cell>
          <cell r="C26" t="str">
            <v>Kitakanto</v>
          </cell>
          <cell r="D26">
            <v>96</v>
          </cell>
          <cell r="E26">
            <v>4</v>
          </cell>
          <cell r="F26">
            <v>6</v>
          </cell>
          <cell r="G26">
            <v>8</v>
          </cell>
          <cell r="H26">
            <v>7</v>
          </cell>
          <cell r="I26">
            <v>9</v>
          </cell>
          <cell r="J26">
            <v>8</v>
          </cell>
          <cell r="K26">
            <v>8</v>
          </cell>
          <cell r="L26">
            <v>8</v>
          </cell>
          <cell r="M26">
            <v>5</v>
          </cell>
          <cell r="N26">
            <v>6</v>
          </cell>
          <cell r="O26">
            <v>10</v>
          </cell>
          <cell r="P26">
            <v>6</v>
          </cell>
          <cell r="Q26">
            <v>34</v>
          </cell>
        </row>
        <row r="27">
          <cell r="B27" t="str">
            <v>J26</v>
          </cell>
          <cell r="C27" t="str">
            <v>Shinetsu</v>
          </cell>
          <cell r="D27">
            <v>81</v>
          </cell>
          <cell r="E27">
            <v>9</v>
          </cell>
          <cell r="F27">
            <v>8</v>
          </cell>
          <cell r="G27">
            <v>5</v>
          </cell>
          <cell r="H27">
            <v>9</v>
          </cell>
          <cell r="I27">
            <v>8</v>
          </cell>
          <cell r="J27">
            <v>9</v>
          </cell>
          <cell r="K27">
            <v>3</v>
          </cell>
          <cell r="L27">
            <v>7</v>
          </cell>
          <cell r="M27">
            <v>7</v>
          </cell>
          <cell r="N27">
            <v>9</v>
          </cell>
          <cell r="O27">
            <v>6</v>
          </cell>
          <cell r="P27">
            <v>11</v>
          </cell>
          <cell r="Q27">
            <v>39</v>
          </cell>
        </row>
        <row r="28">
          <cell r="B28" t="str">
            <v>J30</v>
          </cell>
          <cell r="C28" t="str">
            <v>Tokyo1</v>
          </cell>
          <cell r="D28">
            <v>237</v>
          </cell>
          <cell r="E28">
            <v>17</v>
          </cell>
          <cell r="F28">
            <v>23</v>
          </cell>
          <cell r="G28">
            <v>20</v>
          </cell>
          <cell r="H28">
            <v>20</v>
          </cell>
          <cell r="I28">
            <v>18</v>
          </cell>
          <cell r="J28">
            <v>24</v>
          </cell>
          <cell r="K28">
            <v>22</v>
          </cell>
          <cell r="L28">
            <v>21</v>
          </cell>
          <cell r="M28">
            <v>14</v>
          </cell>
          <cell r="N28">
            <v>14</v>
          </cell>
          <cell r="O28">
            <v>12</v>
          </cell>
          <cell r="P28">
            <v>14</v>
          </cell>
          <cell r="Q28">
            <v>98</v>
          </cell>
        </row>
        <row r="29">
          <cell r="B29" t="str">
            <v>J31</v>
          </cell>
          <cell r="C29" t="str">
            <v>Tokyo2</v>
          </cell>
          <cell r="D29">
            <v>177</v>
          </cell>
          <cell r="E29">
            <v>15</v>
          </cell>
          <cell r="F29">
            <v>10</v>
          </cell>
          <cell r="G29">
            <v>14</v>
          </cell>
          <cell r="H29">
            <v>15</v>
          </cell>
          <cell r="I29">
            <v>13</v>
          </cell>
          <cell r="J29">
            <v>17</v>
          </cell>
          <cell r="K29">
            <v>15</v>
          </cell>
          <cell r="L29">
            <v>21</v>
          </cell>
          <cell r="M29">
            <v>16</v>
          </cell>
          <cell r="N29">
            <v>14</v>
          </cell>
          <cell r="O29">
            <v>11</v>
          </cell>
          <cell r="P29">
            <v>10</v>
          </cell>
          <cell r="Q29">
            <v>67</v>
          </cell>
        </row>
        <row r="30">
          <cell r="B30" t="str">
            <v>J35</v>
          </cell>
          <cell r="C30" t="str">
            <v>Yokohama</v>
          </cell>
          <cell r="D30">
            <v>176</v>
          </cell>
          <cell r="E30">
            <v>11</v>
          </cell>
          <cell r="F30">
            <v>18</v>
          </cell>
          <cell r="G30">
            <v>16</v>
          </cell>
          <cell r="H30">
            <v>15</v>
          </cell>
          <cell r="I30">
            <v>13</v>
          </cell>
          <cell r="J30">
            <v>15</v>
          </cell>
          <cell r="K30">
            <v>18</v>
          </cell>
          <cell r="L30">
            <v>10</v>
          </cell>
          <cell r="M30">
            <v>11</v>
          </cell>
          <cell r="N30">
            <v>17</v>
          </cell>
          <cell r="O30">
            <v>17</v>
          </cell>
          <cell r="P30">
            <v>8</v>
          </cell>
          <cell r="Q30">
            <v>73</v>
          </cell>
        </row>
        <row r="31">
          <cell r="B31" t="str">
            <v>J50</v>
          </cell>
          <cell r="C31" t="str">
            <v>Toukai1</v>
          </cell>
          <cell r="D31">
            <v>128</v>
          </cell>
          <cell r="E31">
            <v>9</v>
          </cell>
          <cell r="F31">
            <v>11</v>
          </cell>
          <cell r="G31">
            <v>11</v>
          </cell>
          <cell r="H31">
            <v>10</v>
          </cell>
          <cell r="I31">
            <v>9</v>
          </cell>
          <cell r="J31">
            <v>12</v>
          </cell>
          <cell r="K31">
            <v>10</v>
          </cell>
          <cell r="L31">
            <v>10</v>
          </cell>
          <cell r="M31">
            <v>12</v>
          </cell>
          <cell r="N31">
            <v>9</v>
          </cell>
          <cell r="O31">
            <v>11</v>
          </cell>
          <cell r="P31">
            <v>12</v>
          </cell>
          <cell r="Q31">
            <v>50</v>
          </cell>
        </row>
        <row r="32">
          <cell r="B32" t="str">
            <v>J55</v>
          </cell>
          <cell r="C32" t="str">
            <v>Toukai2</v>
          </cell>
          <cell r="D32">
            <v>143</v>
          </cell>
          <cell r="E32">
            <v>12</v>
          </cell>
          <cell r="F32">
            <v>11</v>
          </cell>
          <cell r="G32">
            <v>13</v>
          </cell>
          <cell r="H32">
            <v>9</v>
          </cell>
          <cell r="I32">
            <v>12</v>
          </cell>
          <cell r="J32">
            <v>15</v>
          </cell>
          <cell r="K32">
            <v>16</v>
          </cell>
          <cell r="L32">
            <v>11</v>
          </cell>
          <cell r="M32">
            <v>6</v>
          </cell>
          <cell r="N32">
            <v>10</v>
          </cell>
          <cell r="O32">
            <v>8</v>
          </cell>
          <cell r="P32">
            <v>7</v>
          </cell>
          <cell r="Q32">
            <v>57</v>
          </cell>
        </row>
        <row r="33">
          <cell r="B33" t="str">
            <v>J65</v>
          </cell>
          <cell r="C33" t="str">
            <v>Kansai3</v>
          </cell>
          <cell r="D33">
            <v>71</v>
          </cell>
          <cell r="E33">
            <v>7</v>
          </cell>
          <cell r="F33">
            <v>6</v>
          </cell>
          <cell r="G33">
            <v>6</v>
          </cell>
          <cell r="H33">
            <v>4</v>
          </cell>
          <cell r="I33">
            <v>6</v>
          </cell>
          <cell r="J33">
            <v>8</v>
          </cell>
          <cell r="K33">
            <v>7</v>
          </cell>
          <cell r="L33">
            <v>3</v>
          </cell>
          <cell r="M33">
            <v>3</v>
          </cell>
          <cell r="N33">
            <v>2</v>
          </cell>
          <cell r="O33">
            <v>8</v>
          </cell>
          <cell r="P33">
            <v>7</v>
          </cell>
          <cell r="Q33">
            <v>29</v>
          </cell>
        </row>
        <row r="34">
          <cell r="B34" t="str">
            <v>J70</v>
          </cell>
          <cell r="C34" t="str">
            <v>Kansai1</v>
          </cell>
          <cell r="D34">
            <v>150</v>
          </cell>
          <cell r="E34">
            <v>11</v>
          </cell>
          <cell r="F34">
            <v>21</v>
          </cell>
          <cell r="G34">
            <v>18</v>
          </cell>
          <cell r="H34">
            <v>14</v>
          </cell>
          <cell r="I34">
            <v>11</v>
          </cell>
          <cell r="J34">
            <v>7</v>
          </cell>
          <cell r="K34">
            <v>15</v>
          </cell>
          <cell r="L34">
            <v>9</v>
          </cell>
          <cell r="M34">
            <v>9</v>
          </cell>
          <cell r="N34">
            <v>16</v>
          </cell>
          <cell r="O34">
            <v>10</v>
          </cell>
          <cell r="P34">
            <v>18</v>
          </cell>
          <cell r="Q34">
            <v>75</v>
          </cell>
        </row>
        <row r="35">
          <cell r="B35" t="str">
            <v>J71</v>
          </cell>
          <cell r="C35" t="str">
            <v>Kansai2</v>
          </cell>
          <cell r="D35">
            <v>125</v>
          </cell>
          <cell r="E35">
            <v>10</v>
          </cell>
          <cell r="F35">
            <v>9</v>
          </cell>
          <cell r="G35">
            <v>13</v>
          </cell>
          <cell r="H35">
            <v>8</v>
          </cell>
          <cell r="I35">
            <v>13</v>
          </cell>
          <cell r="J35">
            <v>15</v>
          </cell>
          <cell r="K35">
            <v>10</v>
          </cell>
          <cell r="L35">
            <v>12</v>
          </cell>
          <cell r="M35">
            <v>12</v>
          </cell>
          <cell r="N35">
            <v>7</v>
          </cell>
          <cell r="O35">
            <v>8</v>
          </cell>
          <cell r="P35">
            <v>6</v>
          </cell>
          <cell r="Q35">
            <v>53</v>
          </cell>
        </row>
        <row r="36">
          <cell r="B36" t="str">
            <v>J72</v>
          </cell>
          <cell r="C36" t="str">
            <v>Hokuriku</v>
          </cell>
          <cell r="D36">
            <v>56</v>
          </cell>
          <cell r="E36">
            <v>6</v>
          </cell>
          <cell r="F36">
            <v>4</v>
          </cell>
          <cell r="G36">
            <v>6</v>
          </cell>
          <cell r="H36">
            <v>4</v>
          </cell>
          <cell r="I36">
            <v>7</v>
          </cell>
          <cell r="J36">
            <v>5</v>
          </cell>
          <cell r="K36">
            <v>4</v>
          </cell>
          <cell r="L36">
            <v>1</v>
          </cell>
          <cell r="M36">
            <v>6</v>
          </cell>
          <cell r="N36">
            <v>6</v>
          </cell>
          <cell r="O36">
            <v>4</v>
          </cell>
          <cell r="P36">
            <v>2</v>
          </cell>
          <cell r="Q36">
            <v>27</v>
          </cell>
        </row>
        <row r="37">
          <cell r="B37" t="str">
            <v>J75</v>
          </cell>
          <cell r="C37" t="str">
            <v>Okayama</v>
          </cell>
          <cell r="D37">
            <v>74</v>
          </cell>
          <cell r="E37">
            <v>7</v>
          </cell>
          <cell r="F37">
            <v>3</v>
          </cell>
          <cell r="G37">
            <v>5</v>
          </cell>
          <cell r="H37">
            <v>8</v>
          </cell>
          <cell r="I37">
            <v>6</v>
          </cell>
          <cell r="J37">
            <v>2</v>
          </cell>
          <cell r="K37">
            <v>4</v>
          </cell>
          <cell r="L37">
            <v>5</v>
          </cell>
          <cell r="M37">
            <v>5</v>
          </cell>
          <cell r="N37">
            <v>8</v>
          </cell>
          <cell r="O37">
            <v>9</v>
          </cell>
          <cell r="P37">
            <v>5</v>
          </cell>
          <cell r="Q37">
            <v>29</v>
          </cell>
        </row>
        <row r="38">
          <cell r="B38" t="str">
            <v>J77</v>
          </cell>
          <cell r="C38" t="str">
            <v>Shikoku</v>
          </cell>
          <cell r="D38">
            <v>92</v>
          </cell>
          <cell r="E38">
            <v>8</v>
          </cell>
          <cell r="F38">
            <v>7</v>
          </cell>
          <cell r="G38">
            <v>6</v>
          </cell>
          <cell r="H38">
            <v>7</v>
          </cell>
          <cell r="I38">
            <v>9</v>
          </cell>
          <cell r="J38">
            <v>9</v>
          </cell>
          <cell r="K38">
            <v>7</v>
          </cell>
          <cell r="L38">
            <v>6</v>
          </cell>
          <cell r="M38">
            <v>7</v>
          </cell>
          <cell r="N38">
            <v>9</v>
          </cell>
          <cell r="O38">
            <v>9</v>
          </cell>
          <cell r="P38">
            <v>11</v>
          </cell>
          <cell r="Q38">
            <v>37</v>
          </cell>
        </row>
        <row r="39">
          <cell r="B39" t="str">
            <v>J80</v>
          </cell>
          <cell r="C39" t="str">
            <v>Hiroshima</v>
          </cell>
          <cell r="D39">
            <v>130</v>
          </cell>
          <cell r="E39">
            <v>13</v>
          </cell>
          <cell r="F39">
            <v>8</v>
          </cell>
          <cell r="G39">
            <v>11</v>
          </cell>
          <cell r="H39">
            <v>9</v>
          </cell>
          <cell r="I39">
            <v>12</v>
          </cell>
          <cell r="J39">
            <v>12</v>
          </cell>
          <cell r="K39">
            <v>9</v>
          </cell>
          <cell r="L39">
            <v>9</v>
          </cell>
          <cell r="M39">
            <v>7</v>
          </cell>
          <cell r="N39">
            <v>7</v>
          </cell>
          <cell r="O39">
            <v>8</v>
          </cell>
          <cell r="P39">
            <v>13</v>
          </cell>
          <cell r="Q39">
            <v>53</v>
          </cell>
        </row>
        <row r="40">
          <cell r="B40" t="str">
            <v>J90</v>
          </cell>
          <cell r="C40" t="str">
            <v>Kyusyu1</v>
          </cell>
          <cell r="D40">
            <v>241</v>
          </cell>
          <cell r="E40">
            <v>21</v>
          </cell>
          <cell r="F40">
            <v>23</v>
          </cell>
          <cell r="G40">
            <v>28</v>
          </cell>
          <cell r="H40">
            <v>21</v>
          </cell>
          <cell r="I40">
            <v>23</v>
          </cell>
          <cell r="J40">
            <v>22</v>
          </cell>
          <cell r="K40">
            <v>21</v>
          </cell>
          <cell r="L40">
            <v>15</v>
          </cell>
          <cell r="M40">
            <v>20</v>
          </cell>
          <cell r="N40">
            <v>24</v>
          </cell>
          <cell r="O40">
            <v>18</v>
          </cell>
          <cell r="P40">
            <v>21</v>
          </cell>
          <cell r="Q40">
            <v>116</v>
          </cell>
        </row>
        <row r="41">
          <cell r="B41" t="str">
            <v>J91</v>
          </cell>
          <cell r="C41" t="str">
            <v>Kyusyu2</v>
          </cell>
          <cell r="D41">
            <v>129</v>
          </cell>
          <cell r="E41">
            <v>14</v>
          </cell>
          <cell r="F41">
            <v>17</v>
          </cell>
          <cell r="G41">
            <v>12</v>
          </cell>
          <cell r="H41">
            <v>10</v>
          </cell>
          <cell r="I41">
            <v>8</v>
          </cell>
          <cell r="J41">
            <v>12</v>
          </cell>
          <cell r="K41">
            <v>9</v>
          </cell>
          <cell r="L41">
            <v>8</v>
          </cell>
          <cell r="M41">
            <v>10</v>
          </cell>
          <cell r="N41">
            <v>17</v>
          </cell>
          <cell r="O41">
            <v>14</v>
          </cell>
          <cell r="P41">
            <v>5</v>
          </cell>
          <cell r="Q41">
            <v>61</v>
          </cell>
        </row>
        <row r="42">
          <cell r="B42">
            <v>0</v>
          </cell>
          <cell r="C42" t="str">
            <v>Total</v>
          </cell>
          <cell r="D42">
            <v>2400</v>
          </cell>
          <cell r="E42">
            <v>196</v>
          </cell>
          <cell r="F42">
            <v>206</v>
          </cell>
          <cell r="G42">
            <v>222</v>
          </cell>
          <cell r="H42">
            <v>192</v>
          </cell>
          <cell r="I42">
            <v>199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1015</v>
          </cell>
        </row>
        <row r="43">
          <cell r="B43">
            <v>10</v>
          </cell>
          <cell r="C43" t="str">
            <v>Hokkaido</v>
          </cell>
          <cell r="D43">
            <v>164</v>
          </cell>
          <cell r="E43">
            <v>14</v>
          </cell>
          <cell r="F43">
            <v>14</v>
          </cell>
          <cell r="G43">
            <v>20</v>
          </cell>
          <cell r="H43">
            <v>11</v>
          </cell>
          <cell r="I43">
            <v>12</v>
          </cell>
          <cell r="J43">
            <v>11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48</v>
          </cell>
        </row>
        <row r="44">
          <cell r="B44">
            <v>20</v>
          </cell>
          <cell r="C44" t="str">
            <v>Minamitohoku</v>
          </cell>
          <cell r="D44">
            <v>104</v>
          </cell>
          <cell r="E44">
            <v>8</v>
          </cell>
          <cell r="F44">
            <v>7</v>
          </cell>
          <cell r="G44">
            <v>4</v>
          </cell>
          <cell r="H44">
            <v>9</v>
          </cell>
          <cell r="I44">
            <v>6</v>
          </cell>
          <cell r="J44">
            <v>8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19</v>
          </cell>
        </row>
        <row r="45">
          <cell r="B45">
            <v>22</v>
          </cell>
          <cell r="C45" t="str">
            <v>Kitatohoku</v>
          </cell>
          <cell r="D45">
            <v>63</v>
          </cell>
          <cell r="E45">
            <v>5</v>
          </cell>
          <cell r="F45">
            <v>4</v>
          </cell>
          <cell r="G45">
            <v>4</v>
          </cell>
          <cell r="H45">
            <v>5</v>
          </cell>
          <cell r="I45">
            <v>4</v>
          </cell>
          <cell r="J45">
            <v>4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13</v>
          </cell>
        </row>
        <row r="46">
          <cell r="B46">
            <v>25</v>
          </cell>
          <cell r="C46" t="str">
            <v>Kitakanto</v>
          </cell>
          <cell r="D46">
            <v>110</v>
          </cell>
          <cell r="E46">
            <v>7</v>
          </cell>
          <cell r="F46">
            <v>6</v>
          </cell>
          <cell r="G46">
            <v>9</v>
          </cell>
          <cell r="H46">
            <v>11</v>
          </cell>
          <cell r="I46">
            <v>9</v>
          </cell>
          <cell r="J46">
            <v>6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22</v>
          </cell>
        </row>
        <row r="47">
          <cell r="B47">
            <v>26</v>
          </cell>
          <cell r="C47" t="str">
            <v>Shinetsu</v>
          </cell>
          <cell r="D47">
            <v>76</v>
          </cell>
          <cell r="E47">
            <v>2</v>
          </cell>
          <cell r="F47">
            <v>7</v>
          </cell>
          <cell r="G47">
            <v>5</v>
          </cell>
          <cell r="H47">
            <v>5</v>
          </cell>
          <cell r="I47">
            <v>7</v>
          </cell>
          <cell r="J47">
            <v>5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14</v>
          </cell>
        </row>
        <row r="48">
          <cell r="B48">
            <v>30</v>
          </cell>
          <cell r="C48" t="str">
            <v>Tokyo1</v>
          </cell>
          <cell r="D48">
            <v>234</v>
          </cell>
          <cell r="E48">
            <v>14</v>
          </cell>
          <cell r="F48">
            <v>21</v>
          </cell>
          <cell r="G48">
            <v>20</v>
          </cell>
          <cell r="H48">
            <v>17</v>
          </cell>
          <cell r="I48">
            <v>15</v>
          </cell>
          <cell r="J48">
            <v>17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55</v>
          </cell>
        </row>
        <row r="49">
          <cell r="B49">
            <v>31</v>
          </cell>
          <cell r="C49" t="str">
            <v>Tokyo2</v>
          </cell>
          <cell r="D49">
            <v>140</v>
          </cell>
          <cell r="E49">
            <v>11</v>
          </cell>
          <cell r="F49">
            <v>8</v>
          </cell>
          <cell r="G49">
            <v>14</v>
          </cell>
          <cell r="H49">
            <v>16</v>
          </cell>
          <cell r="I49">
            <v>15</v>
          </cell>
          <cell r="J49">
            <v>15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33</v>
          </cell>
        </row>
        <row r="50">
          <cell r="B50">
            <v>35</v>
          </cell>
          <cell r="C50" t="str">
            <v>Yokohama</v>
          </cell>
          <cell r="D50">
            <v>180</v>
          </cell>
          <cell r="E50">
            <v>12</v>
          </cell>
          <cell r="F50">
            <v>19</v>
          </cell>
          <cell r="G50">
            <v>19</v>
          </cell>
          <cell r="H50">
            <v>22</v>
          </cell>
          <cell r="I50">
            <v>15</v>
          </cell>
          <cell r="J50">
            <v>20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50</v>
          </cell>
        </row>
        <row r="51">
          <cell r="B51">
            <v>50</v>
          </cell>
          <cell r="C51" t="str">
            <v>Toukai1</v>
          </cell>
          <cell r="D51">
            <v>126</v>
          </cell>
          <cell r="E51">
            <v>7</v>
          </cell>
          <cell r="F51">
            <v>11</v>
          </cell>
          <cell r="G51">
            <v>13</v>
          </cell>
          <cell r="H51">
            <v>14</v>
          </cell>
          <cell r="I51">
            <v>7</v>
          </cell>
          <cell r="J51">
            <v>10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31</v>
          </cell>
        </row>
        <row r="52">
          <cell r="B52">
            <v>55</v>
          </cell>
          <cell r="C52" t="str">
            <v>Toukai2</v>
          </cell>
          <cell r="D52">
            <v>151</v>
          </cell>
          <cell r="E52">
            <v>15</v>
          </cell>
          <cell r="F52">
            <v>16</v>
          </cell>
          <cell r="G52">
            <v>15</v>
          </cell>
          <cell r="H52">
            <v>11</v>
          </cell>
          <cell r="I52">
            <v>6</v>
          </cell>
          <cell r="J52">
            <v>9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46</v>
          </cell>
        </row>
        <row r="53">
          <cell r="B53">
            <v>65</v>
          </cell>
          <cell r="C53" t="str">
            <v>Kansai3</v>
          </cell>
          <cell r="D53">
            <v>84</v>
          </cell>
          <cell r="E53">
            <v>7</v>
          </cell>
          <cell r="F53">
            <v>3</v>
          </cell>
          <cell r="G53">
            <v>5</v>
          </cell>
          <cell r="H53">
            <v>5</v>
          </cell>
          <cell r="I53">
            <v>5</v>
          </cell>
          <cell r="J53">
            <v>7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15</v>
          </cell>
        </row>
        <row r="54">
          <cell r="B54">
            <v>70</v>
          </cell>
          <cell r="C54" t="str">
            <v>Kansai1</v>
          </cell>
          <cell r="D54">
            <v>177</v>
          </cell>
          <cell r="E54">
            <v>19</v>
          </cell>
          <cell r="F54">
            <v>11</v>
          </cell>
          <cell r="G54">
            <v>13</v>
          </cell>
          <cell r="H54">
            <v>13</v>
          </cell>
          <cell r="I54">
            <v>14</v>
          </cell>
          <cell r="J54">
            <v>18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43</v>
          </cell>
        </row>
        <row r="55">
          <cell r="B55">
            <v>71</v>
          </cell>
          <cell r="C55" t="str">
            <v>Kansai2</v>
          </cell>
          <cell r="D55">
            <v>136</v>
          </cell>
          <cell r="E55">
            <v>12</v>
          </cell>
          <cell r="F55">
            <v>7</v>
          </cell>
          <cell r="G55">
            <v>11</v>
          </cell>
          <cell r="H55">
            <v>12</v>
          </cell>
          <cell r="I55">
            <v>14</v>
          </cell>
          <cell r="J55">
            <v>12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30</v>
          </cell>
        </row>
        <row r="56">
          <cell r="B56">
            <v>72</v>
          </cell>
          <cell r="C56" t="str">
            <v>Hokuriku</v>
          </cell>
          <cell r="D56">
            <v>50</v>
          </cell>
          <cell r="E56">
            <v>3</v>
          </cell>
          <cell r="F56">
            <v>2</v>
          </cell>
          <cell r="G56">
            <v>8</v>
          </cell>
          <cell r="H56">
            <v>4</v>
          </cell>
          <cell r="I56">
            <v>4</v>
          </cell>
          <cell r="J56">
            <v>4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13</v>
          </cell>
        </row>
        <row r="57">
          <cell r="B57">
            <v>75</v>
          </cell>
          <cell r="C57" t="str">
            <v>Okayama</v>
          </cell>
          <cell r="D57">
            <v>93</v>
          </cell>
          <cell r="E57">
            <v>8</v>
          </cell>
          <cell r="F57">
            <v>5</v>
          </cell>
          <cell r="G57">
            <v>9</v>
          </cell>
          <cell r="H57">
            <v>6</v>
          </cell>
          <cell r="I57">
            <v>5</v>
          </cell>
          <cell r="J57">
            <v>7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22</v>
          </cell>
        </row>
        <row r="58">
          <cell r="B58">
            <v>77</v>
          </cell>
          <cell r="C58" t="str">
            <v>Shikoku</v>
          </cell>
          <cell r="D58">
            <v>139</v>
          </cell>
          <cell r="E58">
            <v>14</v>
          </cell>
          <cell r="F58">
            <v>10</v>
          </cell>
          <cell r="G58">
            <v>18</v>
          </cell>
          <cell r="H58">
            <v>14</v>
          </cell>
          <cell r="I58">
            <v>10</v>
          </cell>
          <cell r="J58">
            <v>5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42</v>
          </cell>
        </row>
        <row r="59">
          <cell r="B59">
            <v>80</v>
          </cell>
          <cell r="C59" t="str">
            <v>Hiroshima</v>
          </cell>
          <cell r="D59">
            <v>154</v>
          </cell>
          <cell r="E59">
            <v>7</v>
          </cell>
          <cell r="F59">
            <v>11</v>
          </cell>
          <cell r="G59">
            <v>12</v>
          </cell>
          <cell r="H59">
            <v>7</v>
          </cell>
          <cell r="I59">
            <v>11</v>
          </cell>
          <cell r="J59">
            <v>15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30</v>
          </cell>
        </row>
        <row r="60">
          <cell r="B60">
            <v>90</v>
          </cell>
          <cell r="C60" t="str">
            <v>Kyusyu1</v>
          </cell>
          <cell r="D60">
            <v>207</v>
          </cell>
          <cell r="E60">
            <v>18</v>
          </cell>
          <cell r="F60">
            <v>11</v>
          </cell>
          <cell r="G60">
            <v>21</v>
          </cell>
          <cell r="H60">
            <v>11</v>
          </cell>
          <cell r="I60">
            <v>19</v>
          </cell>
          <cell r="J60">
            <v>17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50</v>
          </cell>
        </row>
        <row r="61">
          <cell r="B61">
            <v>91</v>
          </cell>
          <cell r="C61" t="str">
            <v>Kyusyu2</v>
          </cell>
          <cell r="D61">
            <v>145</v>
          </cell>
          <cell r="E61">
            <v>18</v>
          </cell>
          <cell r="F61">
            <v>9</v>
          </cell>
          <cell r="G61">
            <v>11</v>
          </cell>
          <cell r="H61">
            <v>8</v>
          </cell>
          <cell r="I61">
            <v>11</v>
          </cell>
          <cell r="J61">
            <v>12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38</v>
          </cell>
        </row>
        <row r="62">
          <cell r="B62">
            <v>0</v>
          </cell>
          <cell r="C62" t="str">
            <v>Total</v>
          </cell>
          <cell r="D62">
            <v>2533</v>
          </cell>
          <cell r="E62">
            <v>201</v>
          </cell>
          <cell r="F62">
            <v>182</v>
          </cell>
          <cell r="G62">
            <v>231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614</v>
          </cell>
        </row>
        <row r="103">
          <cell r="B103">
            <v>10</v>
          </cell>
          <cell r="C103" t="str">
            <v>Hokkaido</v>
          </cell>
          <cell r="D103">
            <v>-1</v>
          </cell>
          <cell r="E103">
            <v>0</v>
          </cell>
          <cell r="F103">
            <v>0</v>
          </cell>
          <cell r="G103">
            <v>2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2</v>
          </cell>
        </row>
        <row r="104">
          <cell r="B104">
            <v>20</v>
          </cell>
          <cell r="C104" t="str">
            <v>Minamitohoku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B105">
            <v>22</v>
          </cell>
          <cell r="C105" t="str">
            <v>Kitatohoku</v>
          </cell>
          <cell r="D105">
            <v>-1</v>
          </cell>
          <cell r="E105">
            <v>0</v>
          </cell>
          <cell r="F105">
            <v>0</v>
          </cell>
          <cell r="G105">
            <v>-2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-2</v>
          </cell>
        </row>
        <row r="106">
          <cell r="B106">
            <v>25</v>
          </cell>
          <cell r="C106" t="str">
            <v>Kitakanto</v>
          </cell>
          <cell r="D106">
            <v>-1</v>
          </cell>
          <cell r="E106">
            <v>0</v>
          </cell>
          <cell r="F106">
            <v>-1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-1</v>
          </cell>
        </row>
        <row r="107">
          <cell r="B107">
            <v>26</v>
          </cell>
          <cell r="C107" t="str">
            <v>Shinetsu</v>
          </cell>
          <cell r="D107">
            <v>1</v>
          </cell>
          <cell r="E107">
            <v>1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1</v>
          </cell>
        </row>
        <row r="108">
          <cell r="B108">
            <v>30</v>
          </cell>
          <cell r="C108" t="str">
            <v>Tokyo1</v>
          </cell>
          <cell r="D108">
            <v>-9</v>
          </cell>
          <cell r="E108">
            <v>-1</v>
          </cell>
          <cell r="F108">
            <v>0</v>
          </cell>
          <cell r="G108">
            <v>1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B109">
            <v>31</v>
          </cell>
          <cell r="C109" t="str">
            <v>Tokyo2</v>
          </cell>
          <cell r="D109">
            <v>6</v>
          </cell>
          <cell r="E109">
            <v>1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1</v>
          </cell>
        </row>
        <row r="110">
          <cell r="B110">
            <v>35</v>
          </cell>
          <cell r="C110" t="str">
            <v>Yokohama</v>
          </cell>
          <cell r="D110">
            <v>7</v>
          </cell>
          <cell r="E110">
            <v>0</v>
          </cell>
          <cell r="F110">
            <v>1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1</v>
          </cell>
        </row>
        <row r="111">
          <cell r="B111">
            <v>50</v>
          </cell>
          <cell r="C111" t="str">
            <v>Toukai1</v>
          </cell>
          <cell r="D111">
            <v>-2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B112">
            <v>55</v>
          </cell>
          <cell r="C112" t="str">
            <v>Toukai2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B113">
            <v>65</v>
          </cell>
          <cell r="C113" t="str">
            <v>Kansai3</v>
          </cell>
          <cell r="D113">
            <v>0</v>
          </cell>
          <cell r="E113">
            <v>1</v>
          </cell>
          <cell r="F113">
            <v>-1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B114">
            <v>70</v>
          </cell>
          <cell r="C114" t="str">
            <v>Kansai1</v>
          </cell>
          <cell r="D114">
            <v>1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B115">
            <v>71</v>
          </cell>
          <cell r="C115" t="str">
            <v>Kansai2</v>
          </cell>
          <cell r="D115">
            <v>-1</v>
          </cell>
          <cell r="E115">
            <v>-1</v>
          </cell>
          <cell r="F115">
            <v>1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B116">
            <v>72</v>
          </cell>
          <cell r="C116" t="str">
            <v>Hokuriku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B117">
            <v>75</v>
          </cell>
          <cell r="C117" t="str">
            <v>Okayama</v>
          </cell>
          <cell r="D117">
            <v>-2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B118">
            <v>77</v>
          </cell>
          <cell r="C118" t="str">
            <v>Shikoku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B119">
            <v>80</v>
          </cell>
          <cell r="C119" t="str">
            <v>Hiroshima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B120">
            <v>90</v>
          </cell>
          <cell r="C120" t="str">
            <v>Kyusyu1</v>
          </cell>
          <cell r="D120">
            <v>2</v>
          </cell>
          <cell r="E120">
            <v>-1</v>
          </cell>
          <cell r="F120">
            <v>0</v>
          </cell>
          <cell r="G120">
            <v>-2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-3</v>
          </cell>
        </row>
        <row r="121">
          <cell r="B121">
            <v>91</v>
          </cell>
          <cell r="C121" t="str">
            <v>Kyusyu2</v>
          </cell>
          <cell r="D121">
            <v>0</v>
          </cell>
          <cell r="E121">
            <v>0</v>
          </cell>
          <cell r="F121">
            <v>0</v>
          </cell>
          <cell r="G121">
            <v>1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1</v>
          </cell>
        </row>
        <row r="122">
          <cell r="B122">
            <v>0</v>
          </cell>
          <cell r="C122" t="str">
            <v>Total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B123">
            <v>10</v>
          </cell>
          <cell r="C123" t="str">
            <v>Hokkaido</v>
          </cell>
          <cell r="D123">
            <v>-13</v>
          </cell>
          <cell r="E123">
            <v>-5</v>
          </cell>
          <cell r="F123">
            <v>-4</v>
          </cell>
          <cell r="G123">
            <v>-4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-13</v>
          </cell>
        </row>
        <row r="124">
          <cell r="B124">
            <v>20</v>
          </cell>
          <cell r="C124" t="str">
            <v>Minamitohoku</v>
          </cell>
          <cell r="D124">
            <v>-23</v>
          </cell>
          <cell r="E124">
            <v>-1</v>
          </cell>
          <cell r="F124">
            <v>-1</v>
          </cell>
          <cell r="G124">
            <v>4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2</v>
          </cell>
        </row>
        <row r="125">
          <cell r="B125">
            <v>22</v>
          </cell>
          <cell r="C125" t="str">
            <v>Kitatohoku</v>
          </cell>
          <cell r="D125">
            <v>-1</v>
          </cell>
          <cell r="E125">
            <v>1</v>
          </cell>
          <cell r="F125">
            <v>1</v>
          </cell>
          <cell r="G125">
            <v>2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4</v>
          </cell>
        </row>
        <row r="126">
          <cell r="B126">
            <v>25</v>
          </cell>
          <cell r="C126" t="str">
            <v>Kitakanto</v>
          </cell>
          <cell r="D126">
            <v>-14</v>
          </cell>
          <cell r="E126">
            <v>-3</v>
          </cell>
          <cell r="F126">
            <v>0</v>
          </cell>
          <cell r="G126">
            <v>-1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-4</v>
          </cell>
        </row>
        <row r="127">
          <cell r="B127">
            <v>26</v>
          </cell>
          <cell r="C127" t="str">
            <v>Shinetsu</v>
          </cell>
          <cell r="D127">
            <v>5</v>
          </cell>
          <cell r="E127">
            <v>7</v>
          </cell>
          <cell r="F127">
            <v>1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8</v>
          </cell>
        </row>
        <row r="128">
          <cell r="B128">
            <v>30</v>
          </cell>
          <cell r="C128" t="str">
            <v>Tokyo1</v>
          </cell>
          <cell r="D128">
            <v>3</v>
          </cell>
          <cell r="E128">
            <v>3</v>
          </cell>
          <cell r="F128">
            <v>2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5</v>
          </cell>
        </row>
        <row r="129">
          <cell r="B129">
            <v>31</v>
          </cell>
          <cell r="C129" t="str">
            <v>Tokyo2</v>
          </cell>
          <cell r="D129">
            <v>37</v>
          </cell>
          <cell r="E129">
            <v>4</v>
          </cell>
          <cell r="F129">
            <v>2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6</v>
          </cell>
        </row>
        <row r="130">
          <cell r="B130">
            <v>35</v>
          </cell>
          <cell r="C130" t="str">
            <v>Yokohama</v>
          </cell>
          <cell r="D130">
            <v>-4</v>
          </cell>
          <cell r="E130">
            <v>-1</v>
          </cell>
          <cell r="F130">
            <v>-1</v>
          </cell>
          <cell r="G130">
            <v>-3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-5</v>
          </cell>
        </row>
        <row r="131">
          <cell r="B131">
            <v>50</v>
          </cell>
          <cell r="C131" t="str">
            <v>Toukai1</v>
          </cell>
          <cell r="D131">
            <v>2</v>
          </cell>
          <cell r="E131">
            <v>2</v>
          </cell>
          <cell r="F131">
            <v>0</v>
          </cell>
          <cell r="G131">
            <v>-2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B132">
            <v>55</v>
          </cell>
          <cell r="C132" t="str">
            <v>Toukai2</v>
          </cell>
          <cell r="D132">
            <v>-8</v>
          </cell>
          <cell r="E132">
            <v>-3</v>
          </cell>
          <cell r="F132">
            <v>-5</v>
          </cell>
          <cell r="G132">
            <v>-2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-10</v>
          </cell>
        </row>
        <row r="133">
          <cell r="B133">
            <v>65</v>
          </cell>
          <cell r="C133" t="str">
            <v>Kansai3</v>
          </cell>
          <cell r="D133">
            <v>-13</v>
          </cell>
          <cell r="E133">
            <v>0</v>
          </cell>
          <cell r="F133">
            <v>3</v>
          </cell>
          <cell r="G133">
            <v>1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4</v>
          </cell>
        </row>
        <row r="134">
          <cell r="B134">
            <v>70</v>
          </cell>
          <cell r="C134" t="str">
            <v>Kansai1</v>
          </cell>
          <cell r="D134">
            <v>-27</v>
          </cell>
          <cell r="E134">
            <v>-8</v>
          </cell>
          <cell r="F134">
            <v>10</v>
          </cell>
          <cell r="G134">
            <v>5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7</v>
          </cell>
        </row>
        <row r="135">
          <cell r="B135">
            <v>71</v>
          </cell>
          <cell r="C135" t="str">
            <v>Kansai2</v>
          </cell>
          <cell r="D135">
            <v>-11</v>
          </cell>
          <cell r="E135">
            <v>-2</v>
          </cell>
          <cell r="F135">
            <v>2</v>
          </cell>
          <cell r="G135">
            <v>2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2</v>
          </cell>
        </row>
        <row r="136">
          <cell r="B136">
            <v>72</v>
          </cell>
          <cell r="C136" t="str">
            <v>Hokuriku</v>
          </cell>
          <cell r="D136">
            <v>6</v>
          </cell>
          <cell r="E136">
            <v>3</v>
          </cell>
          <cell r="F136">
            <v>2</v>
          </cell>
          <cell r="G136">
            <v>-2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3</v>
          </cell>
        </row>
        <row r="137">
          <cell r="B137">
            <v>75</v>
          </cell>
          <cell r="C137" t="str">
            <v>Okayama</v>
          </cell>
          <cell r="D137">
            <v>-19</v>
          </cell>
          <cell r="E137">
            <v>-1</v>
          </cell>
          <cell r="F137">
            <v>-2</v>
          </cell>
          <cell r="G137">
            <v>-4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-7</v>
          </cell>
        </row>
        <row r="138">
          <cell r="B138">
            <v>77</v>
          </cell>
          <cell r="C138" t="str">
            <v>Shikoku</v>
          </cell>
          <cell r="D138">
            <v>-47</v>
          </cell>
          <cell r="E138">
            <v>-6</v>
          </cell>
          <cell r="F138">
            <v>-3</v>
          </cell>
          <cell r="G138">
            <v>-12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-21</v>
          </cell>
        </row>
        <row r="139">
          <cell r="B139">
            <v>80</v>
          </cell>
          <cell r="C139" t="str">
            <v>Hiroshima</v>
          </cell>
          <cell r="D139">
            <v>-24</v>
          </cell>
          <cell r="E139">
            <v>6</v>
          </cell>
          <cell r="F139">
            <v>-3</v>
          </cell>
          <cell r="G139">
            <v>-1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2</v>
          </cell>
        </row>
        <row r="140">
          <cell r="B140">
            <v>90</v>
          </cell>
          <cell r="C140" t="str">
            <v>Kyusyu1</v>
          </cell>
          <cell r="D140">
            <v>34</v>
          </cell>
          <cell r="E140">
            <v>3</v>
          </cell>
          <cell r="F140">
            <v>12</v>
          </cell>
          <cell r="G140">
            <v>7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22</v>
          </cell>
        </row>
        <row r="141">
          <cell r="B141">
            <v>91</v>
          </cell>
          <cell r="C141" t="str">
            <v>Kyusyu2</v>
          </cell>
          <cell r="D141">
            <v>-16</v>
          </cell>
          <cell r="E141">
            <v>-4</v>
          </cell>
          <cell r="F141">
            <v>8</v>
          </cell>
          <cell r="G141">
            <v>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5</v>
          </cell>
        </row>
        <row r="142">
          <cell r="B142">
            <v>0</v>
          </cell>
          <cell r="C142" t="str">
            <v>Total</v>
          </cell>
          <cell r="D142">
            <v>-133</v>
          </cell>
          <cell r="E142">
            <v>-5</v>
          </cell>
          <cell r="F142">
            <v>24</v>
          </cell>
          <cell r="G142">
            <v>-9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10</v>
          </cell>
        </row>
        <row r="203">
          <cell r="B203">
            <v>10</v>
          </cell>
          <cell r="C203" t="str">
            <v>Hokkaido</v>
          </cell>
          <cell r="D203">
            <v>506</v>
          </cell>
          <cell r="E203">
            <v>499</v>
          </cell>
          <cell r="F203">
            <v>495</v>
          </cell>
          <cell r="G203">
            <v>490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490</v>
          </cell>
        </row>
        <row r="204">
          <cell r="B204">
            <v>20</v>
          </cell>
          <cell r="C204" t="str">
            <v>Minamitohoku</v>
          </cell>
          <cell r="D204">
            <v>363</v>
          </cell>
          <cell r="E204">
            <v>363</v>
          </cell>
          <cell r="F204">
            <v>363</v>
          </cell>
          <cell r="G204">
            <v>360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360</v>
          </cell>
        </row>
        <row r="205">
          <cell r="B205">
            <v>22</v>
          </cell>
          <cell r="C205" t="str">
            <v>Kitatohoku</v>
          </cell>
          <cell r="D205">
            <v>296</v>
          </cell>
          <cell r="E205">
            <v>297</v>
          </cell>
          <cell r="F205">
            <v>298</v>
          </cell>
          <cell r="G205">
            <v>301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301</v>
          </cell>
        </row>
        <row r="206">
          <cell r="B206">
            <v>25</v>
          </cell>
          <cell r="C206" t="str">
            <v>Kitakanto</v>
          </cell>
          <cell r="D206">
            <v>598</v>
          </cell>
          <cell r="E206">
            <v>593</v>
          </cell>
          <cell r="F206">
            <v>598</v>
          </cell>
          <cell r="G206">
            <v>591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591</v>
          </cell>
        </row>
        <row r="207">
          <cell r="B207">
            <v>26</v>
          </cell>
          <cell r="C207" t="str">
            <v>Shinetsu</v>
          </cell>
          <cell r="D207">
            <v>318</v>
          </cell>
          <cell r="E207">
            <v>326</v>
          </cell>
          <cell r="F207">
            <v>327</v>
          </cell>
          <cell r="G207">
            <v>330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330</v>
          </cell>
        </row>
        <row r="208">
          <cell r="B208">
            <v>30</v>
          </cell>
          <cell r="C208" t="str">
            <v>Tokyo1</v>
          </cell>
          <cell r="D208">
            <v>1033</v>
          </cell>
          <cell r="E208">
            <v>1037</v>
          </cell>
          <cell r="F208">
            <v>1037</v>
          </cell>
          <cell r="G208">
            <v>1037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1037</v>
          </cell>
        </row>
        <row r="209">
          <cell r="B209">
            <v>31</v>
          </cell>
          <cell r="C209" t="str">
            <v>Tokyo2</v>
          </cell>
          <cell r="D209">
            <v>674</v>
          </cell>
          <cell r="E209">
            <v>681</v>
          </cell>
          <cell r="F209">
            <v>683</v>
          </cell>
          <cell r="G209">
            <v>683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683</v>
          </cell>
        </row>
        <row r="210">
          <cell r="B210">
            <v>35</v>
          </cell>
          <cell r="C210" t="str">
            <v>Yokohama</v>
          </cell>
          <cell r="D210">
            <v>655</v>
          </cell>
          <cell r="E210">
            <v>659</v>
          </cell>
          <cell r="F210">
            <v>659</v>
          </cell>
          <cell r="G210">
            <v>657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657</v>
          </cell>
        </row>
        <row r="211">
          <cell r="B211">
            <v>50</v>
          </cell>
          <cell r="C211" t="str">
            <v>Toukai1</v>
          </cell>
          <cell r="D211">
            <v>580</v>
          </cell>
          <cell r="E211">
            <v>581</v>
          </cell>
          <cell r="F211">
            <v>583</v>
          </cell>
          <cell r="G211">
            <v>580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580</v>
          </cell>
        </row>
        <row r="212">
          <cell r="B212">
            <v>55</v>
          </cell>
          <cell r="C212" t="str">
            <v>Toukai2</v>
          </cell>
          <cell r="D212">
            <v>654</v>
          </cell>
          <cell r="E212">
            <v>653</v>
          </cell>
          <cell r="F212">
            <v>641</v>
          </cell>
          <cell r="G212">
            <v>639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639</v>
          </cell>
        </row>
        <row r="213">
          <cell r="B213">
            <v>65</v>
          </cell>
          <cell r="C213" t="str">
            <v>Kansai3</v>
          </cell>
          <cell r="D213">
            <v>408</v>
          </cell>
          <cell r="E213">
            <v>409</v>
          </cell>
          <cell r="F213">
            <v>412</v>
          </cell>
          <cell r="G213">
            <v>414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414</v>
          </cell>
        </row>
        <row r="214">
          <cell r="B214">
            <v>70</v>
          </cell>
          <cell r="C214" t="str">
            <v>Kansai1</v>
          </cell>
          <cell r="D214">
            <v>621</v>
          </cell>
          <cell r="E214">
            <v>613</v>
          </cell>
          <cell r="F214">
            <v>621</v>
          </cell>
          <cell r="G214">
            <v>627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627</v>
          </cell>
        </row>
        <row r="215">
          <cell r="B215">
            <v>71</v>
          </cell>
          <cell r="C215" t="str">
            <v>Kansai2</v>
          </cell>
          <cell r="D215">
            <v>530</v>
          </cell>
          <cell r="E215">
            <v>527</v>
          </cell>
          <cell r="F215">
            <v>531</v>
          </cell>
          <cell r="G215">
            <v>533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533</v>
          </cell>
        </row>
        <row r="216">
          <cell r="B216">
            <v>72</v>
          </cell>
          <cell r="C216" t="str">
            <v>Hokuriku</v>
          </cell>
          <cell r="D216">
            <v>276</v>
          </cell>
          <cell r="E216">
            <v>278</v>
          </cell>
          <cell r="F216">
            <v>282</v>
          </cell>
          <cell r="G216">
            <v>280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280</v>
          </cell>
        </row>
        <row r="217">
          <cell r="B217">
            <v>75</v>
          </cell>
          <cell r="C217" t="str">
            <v>Okayama</v>
          </cell>
          <cell r="D217">
            <v>317</v>
          </cell>
          <cell r="E217">
            <v>316</v>
          </cell>
          <cell r="F217">
            <v>314</v>
          </cell>
          <cell r="G217">
            <v>310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310</v>
          </cell>
        </row>
        <row r="218">
          <cell r="B218">
            <v>77</v>
          </cell>
          <cell r="C218" t="str">
            <v>Shikoku</v>
          </cell>
          <cell r="D218">
            <v>613</v>
          </cell>
          <cell r="E218">
            <v>609</v>
          </cell>
          <cell r="F218">
            <v>603</v>
          </cell>
          <cell r="G218">
            <v>595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595</v>
          </cell>
        </row>
        <row r="219">
          <cell r="B219">
            <v>80</v>
          </cell>
          <cell r="C219" t="str">
            <v>Hiroshima</v>
          </cell>
          <cell r="D219">
            <v>712</v>
          </cell>
          <cell r="E219">
            <v>717</v>
          </cell>
          <cell r="F219">
            <v>719</v>
          </cell>
          <cell r="G219">
            <v>720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720</v>
          </cell>
        </row>
        <row r="220">
          <cell r="B220">
            <v>90</v>
          </cell>
          <cell r="C220" t="str">
            <v>Kyusyu1</v>
          </cell>
          <cell r="D220">
            <v>888</v>
          </cell>
          <cell r="E220">
            <v>889</v>
          </cell>
          <cell r="F220">
            <v>902</v>
          </cell>
          <cell r="G220">
            <v>900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900</v>
          </cell>
        </row>
        <row r="221">
          <cell r="B221">
            <v>91</v>
          </cell>
          <cell r="C221" t="str">
            <v>Kyusyu2</v>
          </cell>
          <cell r="D221">
            <v>625</v>
          </cell>
          <cell r="E221">
            <v>625</v>
          </cell>
          <cell r="F221">
            <v>662</v>
          </cell>
          <cell r="G221">
            <v>664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664</v>
          </cell>
        </row>
        <row r="222">
          <cell r="B222">
            <v>0</v>
          </cell>
          <cell r="C222" t="str">
            <v>Total</v>
          </cell>
          <cell r="D222">
            <v>10667</v>
          </cell>
          <cell r="E222">
            <v>10672</v>
          </cell>
          <cell r="F222">
            <v>10730</v>
          </cell>
          <cell r="G222">
            <v>10711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10711</v>
          </cell>
        </row>
        <row r="223">
          <cell r="B223">
            <v>10</v>
          </cell>
          <cell r="C223" t="str">
            <v>Hokkaido</v>
          </cell>
          <cell r="D223">
            <v>157</v>
          </cell>
          <cell r="E223">
            <v>10</v>
          </cell>
          <cell r="F223">
            <v>10</v>
          </cell>
          <cell r="G223">
            <v>16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36</v>
          </cell>
        </row>
        <row r="224">
          <cell r="B224">
            <v>20</v>
          </cell>
          <cell r="C224" t="str">
            <v>Minamitohoku</v>
          </cell>
          <cell r="D224">
            <v>117</v>
          </cell>
          <cell r="E224">
            <v>8</v>
          </cell>
          <cell r="F224">
            <v>7</v>
          </cell>
          <cell r="G224">
            <v>11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26</v>
          </cell>
        </row>
        <row r="225">
          <cell r="B225">
            <v>22</v>
          </cell>
          <cell r="C225" t="str">
            <v>Kitatohoku</v>
          </cell>
          <cell r="D225">
            <v>76</v>
          </cell>
          <cell r="E225">
            <v>6</v>
          </cell>
          <cell r="F225">
            <v>5</v>
          </cell>
          <cell r="G225">
            <v>17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28</v>
          </cell>
        </row>
        <row r="226">
          <cell r="B226">
            <v>25</v>
          </cell>
          <cell r="C226" t="str">
            <v>Kitakanto</v>
          </cell>
          <cell r="D226">
            <v>155</v>
          </cell>
          <cell r="E226">
            <v>9</v>
          </cell>
          <cell r="F226">
            <v>15</v>
          </cell>
          <cell r="G226">
            <v>10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34</v>
          </cell>
        </row>
        <row r="227">
          <cell r="B227">
            <v>26</v>
          </cell>
          <cell r="C227" t="str">
            <v>Shinetsu</v>
          </cell>
          <cell r="D227">
            <v>102</v>
          </cell>
          <cell r="E227">
            <v>12</v>
          </cell>
          <cell r="F227">
            <v>10</v>
          </cell>
          <cell r="G227">
            <v>10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32</v>
          </cell>
        </row>
        <row r="228">
          <cell r="B228">
            <v>30</v>
          </cell>
          <cell r="C228" t="str">
            <v>Tokyo1</v>
          </cell>
          <cell r="D228">
            <v>315</v>
          </cell>
          <cell r="E228">
            <v>18</v>
          </cell>
          <cell r="F228">
            <v>24</v>
          </cell>
          <cell r="G228">
            <v>23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65</v>
          </cell>
        </row>
        <row r="229">
          <cell r="B229">
            <v>31</v>
          </cell>
          <cell r="C229" t="str">
            <v>Tokyo2</v>
          </cell>
          <cell r="D229">
            <v>199</v>
          </cell>
          <cell r="E229">
            <v>18</v>
          </cell>
          <cell r="F229">
            <v>11</v>
          </cell>
          <cell r="G229">
            <v>14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43</v>
          </cell>
        </row>
        <row r="230">
          <cell r="B230">
            <v>35</v>
          </cell>
          <cell r="C230" t="str">
            <v>Yokohama</v>
          </cell>
          <cell r="D230">
            <v>198</v>
          </cell>
          <cell r="E230">
            <v>17</v>
          </cell>
          <cell r="F230">
            <v>18</v>
          </cell>
          <cell r="G230">
            <v>17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52</v>
          </cell>
        </row>
        <row r="231">
          <cell r="B231">
            <v>50</v>
          </cell>
          <cell r="C231" t="str">
            <v>Toukai1</v>
          </cell>
          <cell r="D231">
            <v>153</v>
          </cell>
          <cell r="E231">
            <v>10</v>
          </cell>
          <cell r="F231">
            <v>13</v>
          </cell>
          <cell r="G231">
            <v>11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34</v>
          </cell>
        </row>
        <row r="232">
          <cell r="B232">
            <v>55</v>
          </cell>
          <cell r="C232" t="str">
            <v>Toukai2</v>
          </cell>
          <cell r="D232">
            <v>157</v>
          </cell>
          <cell r="E232">
            <v>14</v>
          </cell>
          <cell r="F232">
            <v>11</v>
          </cell>
          <cell r="G232">
            <v>15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40</v>
          </cell>
        </row>
        <row r="233">
          <cell r="B233">
            <v>65</v>
          </cell>
          <cell r="C233" t="str">
            <v>Kansai3</v>
          </cell>
          <cell r="D233">
            <v>81</v>
          </cell>
          <cell r="E233">
            <v>8</v>
          </cell>
          <cell r="F233">
            <v>8</v>
          </cell>
          <cell r="G233">
            <v>7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23</v>
          </cell>
        </row>
        <row r="234">
          <cell r="B234">
            <v>70</v>
          </cell>
          <cell r="C234" t="str">
            <v>Kansai1</v>
          </cell>
          <cell r="D234">
            <v>165</v>
          </cell>
          <cell r="E234">
            <v>11</v>
          </cell>
          <cell r="F234">
            <v>21</v>
          </cell>
          <cell r="G234">
            <v>19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51</v>
          </cell>
        </row>
        <row r="235">
          <cell r="B235">
            <v>71</v>
          </cell>
          <cell r="C235" t="str">
            <v>Kansai2</v>
          </cell>
          <cell r="D235">
            <v>141</v>
          </cell>
          <cell r="E235">
            <v>10</v>
          </cell>
          <cell r="F235">
            <v>10</v>
          </cell>
          <cell r="G235">
            <v>13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33</v>
          </cell>
        </row>
        <row r="236">
          <cell r="B236">
            <v>72</v>
          </cell>
          <cell r="C236" t="str">
            <v>Hokuriku</v>
          </cell>
          <cell r="D236">
            <v>72</v>
          </cell>
          <cell r="E236">
            <v>7</v>
          </cell>
          <cell r="F236">
            <v>6</v>
          </cell>
          <cell r="G236">
            <v>6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19</v>
          </cell>
        </row>
        <row r="237">
          <cell r="B237">
            <v>75</v>
          </cell>
          <cell r="C237" t="str">
            <v>Okayama</v>
          </cell>
          <cell r="D237">
            <v>89</v>
          </cell>
          <cell r="E237">
            <v>7</v>
          </cell>
          <cell r="F237">
            <v>6</v>
          </cell>
          <cell r="G237">
            <v>6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19</v>
          </cell>
        </row>
        <row r="238">
          <cell r="B238">
            <v>77</v>
          </cell>
          <cell r="C238" t="str">
            <v>Shikoku</v>
          </cell>
          <cell r="D238">
            <v>141</v>
          </cell>
          <cell r="E238">
            <v>11</v>
          </cell>
          <cell r="F238">
            <v>9</v>
          </cell>
          <cell r="G238">
            <v>14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34</v>
          </cell>
        </row>
        <row r="239">
          <cell r="B239">
            <v>80</v>
          </cell>
          <cell r="C239" t="str">
            <v>Hiroshima</v>
          </cell>
          <cell r="D239">
            <v>172</v>
          </cell>
          <cell r="E239">
            <v>14</v>
          </cell>
          <cell r="F239">
            <v>13</v>
          </cell>
          <cell r="G239">
            <v>14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41</v>
          </cell>
        </row>
        <row r="240">
          <cell r="B240">
            <v>90</v>
          </cell>
          <cell r="C240" t="str">
            <v>Kyusyu1</v>
          </cell>
          <cell r="D240">
            <v>264</v>
          </cell>
          <cell r="E240">
            <v>23</v>
          </cell>
          <cell r="F240">
            <v>25</v>
          </cell>
          <cell r="G240">
            <v>31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79</v>
          </cell>
        </row>
        <row r="241">
          <cell r="B241">
            <v>91</v>
          </cell>
          <cell r="C241" t="str">
            <v>Kyusyu2</v>
          </cell>
          <cell r="D241">
            <v>185</v>
          </cell>
          <cell r="E241">
            <v>19</v>
          </cell>
          <cell r="F241">
            <v>48</v>
          </cell>
          <cell r="G241">
            <v>12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79</v>
          </cell>
        </row>
        <row r="242">
          <cell r="B242">
            <v>0</v>
          </cell>
          <cell r="C242" t="str">
            <v>Total</v>
          </cell>
          <cell r="D242">
            <v>2939</v>
          </cell>
          <cell r="E242">
            <v>232</v>
          </cell>
          <cell r="F242">
            <v>270</v>
          </cell>
          <cell r="G242">
            <v>266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768</v>
          </cell>
        </row>
        <row r="243">
          <cell r="B243">
            <v>10</v>
          </cell>
          <cell r="C243" t="str">
            <v>Hokkaido</v>
          </cell>
          <cell r="D243">
            <v>169</v>
          </cell>
          <cell r="E243">
            <v>17</v>
          </cell>
          <cell r="F243">
            <v>14</v>
          </cell>
          <cell r="G243">
            <v>21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52</v>
          </cell>
        </row>
        <row r="244">
          <cell r="B244">
            <v>20</v>
          </cell>
          <cell r="C244" t="str">
            <v>Minamitohoku</v>
          </cell>
          <cell r="D244">
            <v>141</v>
          </cell>
          <cell r="E244">
            <v>8</v>
          </cell>
          <cell r="F244">
            <v>7</v>
          </cell>
          <cell r="G244">
            <v>14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29</v>
          </cell>
        </row>
        <row r="245">
          <cell r="B245">
            <v>22</v>
          </cell>
          <cell r="C245" t="str">
            <v>Kitatohoku</v>
          </cell>
          <cell r="D245">
            <v>82</v>
          </cell>
          <cell r="E245">
            <v>5</v>
          </cell>
          <cell r="F245">
            <v>4</v>
          </cell>
          <cell r="G245">
            <v>14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23</v>
          </cell>
        </row>
        <row r="246">
          <cell r="B246">
            <v>25</v>
          </cell>
          <cell r="C246" t="str">
            <v>Kitakanto</v>
          </cell>
          <cell r="D246">
            <v>170</v>
          </cell>
          <cell r="E246">
            <v>14</v>
          </cell>
          <cell r="F246">
            <v>9</v>
          </cell>
          <cell r="G246">
            <v>17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40</v>
          </cell>
        </row>
        <row r="247">
          <cell r="B247">
            <v>26</v>
          </cell>
          <cell r="C247" t="str">
            <v>Shinetsu</v>
          </cell>
          <cell r="D247">
            <v>103</v>
          </cell>
          <cell r="E247">
            <v>4</v>
          </cell>
          <cell r="F247">
            <v>9</v>
          </cell>
          <cell r="G247">
            <v>7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20</v>
          </cell>
        </row>
        <row r="248">
          <cell r="B248">
            <v>30</v>
          </cell>
          <cell r="C248" t="str">
            <v>Tokyo1</v>
          </cell>
          <cell r="D248">
            <v>270</v>
          </cell>
          <cell r="E248">
            <v>14</v>
          </cell>
          <cell r="F248">
            <v>24</v>
          </cell>
          <cell r="G248">
            <v>24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62</v>
          </cell>
        </row>
        <row r="249">
          <cell r="B249">
            <v>31</v>
          </cell>
          <cell r="C249" t="str">
            <v>Tokyo2</v>
          </cell>
          <cell r="D249">
            <v>170</v>
          </cell>
          <cell r="E249">
            <v>11</v>
          </cell>
          <cell r="F249">
            <v>9</v>
          </cell>
          <cell r="G249">
            <v>14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34</v>
          </cell>
        </row>
        <row r="250">
          <cell r="B250">
            <v>35</v>
          </cell>
          <cell r="C250" t="str">
            <v>Yokohama</v>
          </cell>
          <cell r="D250">
            <v>199</v>
          </cell>
          <cell r="E250">
            <v>13</v>
          </cell>
          <cell r="F250">
            <v>19</v>
          </cell>
          <cell r="G250">
            <v>19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51</v>
          </cell>
        </row>
        <row r="251">
          <cell r="B251">
            <v>50</v>
          </cell>
          <cell r="C251" t="str">
            <v>Toukai1</v>
          </cell>
          <cell r="D251">
            <v>136</v>
          </cell>
          <cell r="E251">
            <v>9</v>
          </cell>
          <cell r="F251">
            <v>11</v>
          </cell>
          <cell r="G251">
            <v>14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34</v>
          </cell>
        </row>
        <row r="252">
          <cell r="B252">
            <v>55</v>
          </cell>
          <cell r="C252" t="str">
            <v>Toukai2</v>
          </cell>
          <cell r="D252">
            <v>177</v>
          </cell>
          <cell r="E252">
            <v>15</v>
          </cell>
          <cell r="F252">
            <v>23</v>
          </cell>
          <cell r="G252">
            <v>17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55</v>
          </cell>
        </row>
        <row r="253">
          <cell r="B253">
            <v>65</v>
          </cell>
          <cell r="C253" t="str">
            <v>Kansai3</v>
          </cell>
          <cell r="D253">
            <v>90</v>
          </cell>
          <cell r="E253">
            <v>7</v>
          </cell>
          <cell r="F253">
            <v>4</v>
          </cell>
          <cell r="G253">
            <v>5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16</v>
          </cell>
        </row>
        <row r="254">
          <cell r="B254">
            <v>70</v>
          </cell>
          <cell r="C254" t="str">
            <v>Kansai1</v>
          </cell>
          <cell r="D254">
            <v>194</v>
          </cell>
          <cell r="E254">
            <v>20</v>
          </cell>
          <cell r="F254">
            <v>13</v>
          </cell>
          <cell r="G254">
            <v>13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46</v>
          </cell>
        </row>
        <row r="255">
          <cell r="B255">
            <v>71</v>
          </cell>
          <cell r="C255" t="str">
            <v>Kansai2</v>
          </cell>
          <cell r="D255">
            <v>150</v>
          </cell>
          <cell r="E255">
            <v>13</v>
          </cell>
          <cell r="F255">
            <v>7</v>
          </cell>
          <cell r="G255">
            <v>11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31</v>
          </cell>
        </row>
        <row r="256">
          <cell r="B256">
            <v>72</v>
          </cell>
          <cell r="C256" t="str">
            <v>Hokuriku</v>
          </cell>
          <cell r="D256">
            <v>56</v>
          </cell>
          <cell r="E256">
            <v>5</v>
          </cell>
          <cell r="F256">
            <v>2</v>
          </cell>
          <cell r="G256">
            <v>8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15</v>
          </cell>
        </row>
        <row r="257">
          <cell r="B257">
            <v>75</v>
          </cell>
          <cell r="C257" t="str">
            <v>Okayama</v>
          </cell>
          <cell r="D257">
            <v>109</v>
          </cell>
          <cell r="E257">
            <v>8</v>
          </cell>
          <cell r="F257">
            <v>8</v>
          </cell>
          <cell r="G257">
            <v>10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26</v>
          </cell>
        </row>
        <row r="258">
          <cell r="B258">
            <v>77</v>
          </cell>
          <cell r="C258" t="str">
            <v>Shikoku</v>
          </cell>
          <cell r="D258">
            <v>194</v>
          </cell>
          <cell r="E258">
            <v>15</v>
          </cell>
          <cell r="F258">
            <v>15</v>
          </cell>
          <cell r="G258">
            <v>22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52</v>
          </cell>
        </row>
        <row r="259">
          <cell r="B259">
            <v>80</v>
          </cell>
          <cell r="C259" t="str">
            <v>Hiroshima</v>
          </cell>
          <cell r="D259">
            <v>203</v>
          </cell>
          <cell r="E259">
            <v>9</v>
          </cell>
          <cell r="F259">
            <v>11</v>
          </cell>
          <cell r="G259">
            <v>13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33</v>
          </cell>
        </row>
        <row r="260">
          <cell r="B260">
            <v>90</v>
          </cell>
          <cell r="C260" t="str">
            <v>Kyusyu1</v>
          </cell>
          <cell r="D260">
            <v>231</v>
          </cell>
          <cell r="E260">
            <v>21</v>
          </cell>
          <cell r="F260">
            <v>12</v>
          </cell>
          <cell r="G260">
            <v>31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64</v>
          </cell>
        </row>
        <row r="261">
          <cell r="B261">
            <v>91</v>
          </cell>
          <cell r="C261" t="str">
            <v>Kyusyu2</v>
          </cell>
          <cell r="D261">
            <v>176</v>
          </cell>
          <cell r="E261">
            <v>19</v>
          </cell>
          <cell r="F261">
            <v>11</v>
          </cell>
          <cell r="G261">
            <v>11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41</v>
          </cell>
        </row>
        <row r="262">
          <cell r="B262">
            <v>0</v>
          </cell>
          <cell r="C262" t="str">
            <v>Total</v>
          </cell>
          <cell r="D262">
            <v>3020</v>
          </cell>
          <cell r="E262">
            <v>227</v>
          </cell>
          <cell r="F262">
            <v>212</v>
          </cell>
          <cell r="G262">
            <v>285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724</v>
          </cell>
        </row>
        <row r="263">
          <cell r="B263">
            <v>10</v>
          </cell>
          <cell r="C263" t="str">
            <v>Hokkaido</v>
          </cell>
          <cell r="D263">
            <v>0.91304347826086951</v>
          </cell>
          <cell r="E263">
            <v>0.91583166332665333</v>
          </cell>
          <cell r="F263">
            <v>0.91515151515151516</v>
          </cell>
          <cell r="G263">
            <v>0.91632653061224489</v>
          </cell>
          <cell r="H263" t="e">
            <v>#DIV/0!</v>
          </cell>
          <cell r="I263" t="e">
            <v>#DIV/0!</v>
          </cell>
          <cell r="J263" t="e">
            <v>#DIV/0!</v>
          </cell>
          <cell r="K263" t="e">
            <v>#DIV/0!</v>
          </cell>
          <cell r="L263" t="e">
            <v>#DIV/0!</v>
          </cell>
          <cell r="M263" t="e">
            <v>#DIV/0!</v>
          </cell>
          <cell r="N263" t="e">
            <v>#DIV/0!</v>
          </cell>
          <cell r="O263" t="e">
            <v>#DIV/0!</v>
          </cell>
          <cell r="P263" t="e">
            <v>#DIV/0!</v>
          </cell>
          <cell r="Q263">
            <v>0.91632653061224489</v>
          </cell>
        </row>
        <row r="264">
          <cell r="B264">
            <v>20</v>
          </cell>
          <cell r="C264" t="str">
            <v>Minamitohoku</v>
          </cell>
          <cell r="D264">
            <v>0.67217630853994492</v>
          </cell>
          <cell r="E264">
            <v>0.66942148760330578</v>
          </cell>
          <cell r="F264">
            <v>0.66666666666666663</v>
          </cell>
          <cell r="G264">
            <v>0.68333333333333335</v>
          </cell>
          <cell r="H264" t="e">
            <v>#DIV/0!</v>
          </cell>
          <cell r="I264" t="e">
            <v>#DIV/0!</v>
          </cell>
          <cell r="J264" t="e">
            <v>#DIV/0!</v>
          </cell>
          <cell r="K264" t="e">
            <v>#DIV/0!</v>
          </cell>
          <cell r="L264" t="e">
            <v>#DIV/0!</v>
          </cell>
          <cell r="M264" t="e">
            <v>#DIV/0!</v>
          </cell>
          <cell r="N264" t="e">
            <v>#DIV/0!</v>
          </cell>
          <cell r="O264" t="e">
            <v>#DIV/0!</v>
          </cell>
          <cell r="P264" t="e">
            <v>#DIV/0!</v>
          </cell>
          <cell r="Q264">
            <v>0.68333333333333335</v>
          </cell>
        </row>
        <row r="265">
          <cell r="B265">
            <v>22</v>
          </cell>
          <cell r="C265" t="str">
            <v>Kitatohoku</v>
          </cell>
          <cell r="D265">
            <v>0.64864864864864868</v>
          </cell>
          <cell r="E265">
            <v>0.64983164983164987</v>
          </cell>
          <cell r="F265">
            <v>0.65100671140939592</v>
          </cell>
          <cell r="G265">
            <v>0.65116279069767447</v>
          </cell>
          <cell r="H265" t="e">
            <v>#DIV/0!</v>
          </cell>
          <cell r="I265" t="e">
            <v>#DIV/0!</v>
          </cell>
          <cell r="J265" t="e">
            <v>#DIV/0!</v>
          </cell>
          <cell r="K265" t="e">
            <v>#DIV/0!</v>
          </cell>
          <cell r="L265" t="e">
            <v>#DIV/0!</v>
          </cell>
          <cell r="M265" t="e">
            <v>#DIV/0!</v>
          </cell>
          <cell r="N265" t="e">
            <v>#DIV/0!</v>
          </cell>
          <cell r="O265" t="e">
            <v>#DIV/0!</v>
          </cell>
          <cell r="P265" t="e">
            <v>#DIV/0!</v>
          </cell>
          <cell r="Q265">
            <v>0.65116279069767447</v>
          </cell>
        </row>
        <row r="266">
          <cell r="B266">
            <v>25</v>
          </cell>
          <cell r="C266" t="str">
            <v>Kitakanto</v>
          </cell>
          <cell r="D266">
            <v>0.56020066889632103</v>
          </cell>
          <cell r="E266">
            <v>0.55986509274873519</v>
          </cell>
          <cell r="F266">
            <v>0.55351170568561869</v>
          </cell>
          <cell r="G266">
            <v>0.55837563451776651</v>
          </cell>
          <cell r="H266" t="e">
            <v>#DIV/0!</v>
          </cell>
          <cell r="I266" t="e">
            <v>#DIV/0!</v>
          </cell>
          <cell r="J266" t="e">
            <v>#DIV/0!</v>
          </cell>
          <cell r="K266" t="e">
            <v>#DIV/0!</v>
          </cell>
          <cell r="L266" t="e">
            <v>#DIV/0!</v>
          </cell>
          <cell r="M266" t="e">
            <v>#DIV/0!</v>
          </cell>
          <cell r="N266" t="e">
            <v>#DIV/0!</v>
          </cell>
          <cell r="O266" t="e">
            <v>#DIV/0!</v>
          </cell>
          <cell r="P266" t="e">
            <v>#DIV/0!</v>
          </cell>
          <cell r="Q266">
            <v>0.55837563451776651</v>
          </cell>
        </row>
        <row r="267">
          <cell r="B267">
            <v>26</v>
          </cell>
          <cell r="C267" t="str">
            <v>Shinetsu</v>
          </cell>
          <cell r="D267">
            <v>0.72327044025157228</v>
          </cell>
          <cell r="E267">
            <v>0.72699386503067487</v>
          </cell>
          <cell r="F267">
            <v>0.72782874617737003</v>
          </cell>
          <cell r="G267">
            <v>0.72121212121212119</v>
          </cell>
          <cell r="H267" t="e">
            <v>#DIV/0!</v>
          </cell>
          <cell r="I267" t="e">
            <v>#DIV/0!</v>
          </cell>
          <cell r="J267" t="e">
            <v>#DIV/0!</v>
          </cell>
          <cell r="K267" t="e">
            <v>#DIV/0!</v>
          </cell>
          <cell r="L267" t="e">
            <v>#DIV/0!</v>
          </cell>
          <cell r="M267" t="e">
            <v>#DIV/0!</v>
          </cell>
          <cell r="N267" t="e">
            <v>#DIV/0!</v>
          </cell>
          <cell r="O267" t="e">
            <v>#DIV/0!</v>
          </cell>
          <cell r="P267" t="e">
            <v>#DIV/0!</v>
          </cell>
          <cell r="Q267">
            <v>0.72121212121212119</v>
          </cell>
        </row>
        <row r="268">
          <cell r="B268">
            <v>30</v>
          </cell>
          <cell r="C268" t="str">
            <v>Tokyo1</v>
          </cell>
          <cell r="D268">
            <v>0.77928363988383353</v>
          </cell>
          <cell r="E268">
            <v>0.77917068466730954</v>
          </cell>
          <cell r="F268">
            <v>0.78109932497589196</v>
          </cell>
          <cell r="G268">
            <v>0.78206364513018323</v>
          </cell>
          <cell r="H268" t="e">
            <v>#DIV/0!</v>
          </cell>
          <cell r="I268" t="e">
            <v>#DIV/0!</v>
          </cell>
          <cell r="J268" t="e">
            <v>#DIV/0!</v>
          </cell>
          <cell r="K268" t="e">
            <v>#DIV/0!</v>
          </cell>
          <cell r="L268" t="e">
            <v>#DIV/0!</v>
          </cell>
          <cell r="M268" t="e">
            <v>#DIV/0!</v>
          </cell>
          <cell r="N268" t="e">
            <v>#DIV/0!</v>
          </cell>
          <cell r="O268" t="e">
            <v>#DIV/0!</v>
          </cell>
          <cell r="P268" t="e">
            <v>#DIV/0!</v>
          </cell>
          <cell r="Q268">
            <v>0.78206364513018323</v>
          </cell>
        </row>
        <row r="269">
          <cell r="B269">
            <v>31</v>
          </cell>
          <cell r="C269" t="str">
            <v>Tokyo2</v>
          </cell>
          <cell r="D269">
            <v>0.73293768545994065</v>
          </cell>
          <cell r="E269">
            <v>0.7312775330396476</v>
          </cell>
          <cell r="F269">
            <v>0.7320644216691069</v>
          </cell>
          <cell r="G269">
            <v>0.7320644216691069</v>
          </cell>
          <cell r="H269" t="e">
            <v>#DIV/0!</v>
          </cell>
          <cell r="I269" t="e">
            <v>#DIV/0!</v>
          </cell>
          <cell r="J269" t="e">
            <v>#DIV/0!</v>
          </cell>
          <cell r="K269" t="e">
            <v>#DIV/0!</v>
          </cell>
          <cell r="L269" t="e">
            <v>#DIV/0!</v>
          </cell>
          <cell r="M269" t="e">
            <v>#DIV/0!</v>
          </cell>
          <cell r="N269" t="e">
            <v>#DIV/0!</v>
          </cell>
          <cell r="O269" t="e">
            <v>#DIV/0!</v>
          </cell>
          <cell r="P269" t="e">
            <v>#DIV/0!</v>
          </cell>
          <cell r="Q269">
            <v>0.7320644216691069</v>
          </cell>
        </row>
        <row r="270">
          <cell r="B270">
            <v>35</v>
          </cell>
          <cell r="C270" t="str">
            <v>Yokohama</v>
          </cell>
          <cell r="D270">
            <v>0.84732824427480913</v>
          </cell>
          <cell r="E270">
            <v>0.84066767830045519</v>
          </cell>
          <cell r="F270">
            <v>0.84066767830045519</v>
          </cell>
          <cell r="G270">
            <v>0.83866057838660579</v>
          </cell>
          <cell r="H270" t="e">
            <v>#DIV/0!</v>
          </cell>
          <cell r="I270" t="e">
            <v>#DIV/0!</v>
          </cell>
          <cell r="J270" t="e">
            <v>#DIV/0!</v>
          </cell>
          <cell r="K270" t="e">
            <v>#DIV/0!</v>
          </cell>
          <cell r="L270" t="e">
            <v>#DIV/0!</v>
          </cell>
          <cell r="M270" t="e">
            <v>#DIV/0!</v>
          </cell>
          <cell r="N270" t="e">
            <v>#DIV/0!</v>
          </cell>
          <cell r="O270" t="e">
            <v>#DIV/0!</v>
          </cell>
          <cell r="P270" t="e">
            <v>#DIV/0!</v>
          </cell>
          <cell r="Q270">
            <v>0.83866057838660579</v>
          </cell>
        </row>
        <row r="271">
          <cell r="B271">
            <v>50</v>
          </cell>
          <cell r="C271" t="str">
            <v>Toukai1</v>
          </cell>
          <cell r="D271">
            <v>0.78275862068965518</v>
          </cell>
          <cell r="E271">
            <v>0.78485370051635117</v>
          </cell>
          <cell r="F271">
            <v>0.78216123499142365</v>
          </cell>
          <cell r="G271">
            <v>0.78275862068965518</v>
          </cell>
          <cell r="H271" t="e">
            <v>#DIV/0!</v>
          </cell>
          <cell r="I271" t="e">
            <v>#DIV/0!</v>
          </cell>
          <cell r="J271" t="e">
            <v>#DIV/0!</v>
          </cell>
          <cell r="K271" t="e">
            <v>#DIV/0!</v>
          </cell>
          <cell r="L271" t="e">
            <v>#DIV/0!</v>
          </cell>
          <cell r="M271" t="e">
            <v>#DIV/0!</v>
          </cell>
          <cell r="N271" t="e">
            <v>#DIV/0!</v>
          </cell>
          <cell r="O271" t="e">
            <v>#DIV/0!</v>
          </cell>
          <cell r="P271" t="e">
            <v>#DIV/0!</v>
          </cell>
          <cell r="Q271">
            <v>0.78275862068965518</v>
          </cell>
        </row>
        <row r="272">
          <cell r="B272">
            <v>55</v>
          </cell>
          <cell r="C272" t="str">
            <v>Toukai2</v>
          </cell>
          <cell r="D272">
            <v>0.79969418960244654</v>
          </cell>
          <cell r="E272">
            <v>0.79632465543644715</v>
          </cell>
          <cell r="F272">
            <v>0.80343213728549145</v>
          </cell>
          <cell r="G272">
            <v>0.80281690140845074</v>
          </cell>
          <cell r="H272" t="e">
            <v>#DIV/0!</v>
          </cell>
          <cell r="I272" t="e">
            <v>#DIV/0!</v>
          </cell>
          <cell r="J272" t="e">
            <v>#DIV/0!</v>
          </cell>
          <cell r="K272" t="e">
            <v>#DIV/0!</v>
          </cell>
          <cell r="L272" t="e">
            <v>#DIV/0!</v>
          </cell>
          <cell r="M272" t="e">
            <v>#DIV/0!</v>
          </cell>
          <cell r="N272" t="e">
            <v>#DIV/0!</v>
          </cell>
          <cell r="O272" t="e">
            <v>#DIV/0!</v>
          </cell>
          <cell r="P272" t="e">
            <v>#DIV/0!</v>
          </cell>
          <cell r="Q272">
            <v>0.80281690140845074</v>
          </cell>
        </row>
        <row r="273">
          <cell r="B273">
            <v>65</v>
          </cell>
          <cell r="C273" t="str">
            <v>Kansai3</v>
          </cell>
          <cell r="D273">
            <v>0.70833333333333337</v>
          </cell>
          <cell r="E273">
            <v>0.70660146699266502</v>
          </cell>
          <cell r="F273">
            <v>0.7063106796116505</v>
          </cell>
          <cell r="G273">
            <v>0.70531400966183577</v>
          </cell>
          <cell r="H273" t="e">
            <v>#DIV/0!</v>
          </cell>
          <cell r="I273" t="e">
            <v>#DIV/0!</v>
          </cell>
          <cell r="J273" t="e">
            <v>#DIV/0!</v>
          </cell>
          <cell r="K273" t="e">
            <v>#DIV/0!</v>
          </cell>
          <cell r="L273" t="e">
            <v>#DIV/0!</v>
          </cell>
          <cell r="M273" t="e">
            <v>#DIV/0!</v>
          </cell>
          <cell r="N273" t="e">
            <v>#DIV/0!</v>
          </cell>
          <cell r="O273" t="e">
            <v>#DIV/0!</v>
          </cell>
          <cell r="P273" t="e">
            <v>#DIV/0!</v>
          </cell>
          <cell r="Q273">
            <v>0.70531400966183577</v>
          </cell>
        </row>
        <row r="274">
          <cell r="B274">
            <v>70</v>
          </cell>
          <cell r="C274" t="str">
            <v>Kansai1</v>
          </cell>
          <cell r="D274">
            <v>0.87600644122383253</v>
          </cell>
          <cell r="E274">
            <v>0.87601957585644374</v>
          </cell>
          <cell r="F274">
            <v>0.88083735909822869</v>
          </cell>
          <cell r="G274">
            <v>0.88038277511961727</v>
          </cell>
          <cell r="H274" t="e">
            <v>#DIV/0!</v>
          </cell>
          <cell r="I274" t="e">
            <v>#DIV/0!</v>
          </cell>
          <cell r="J274" t="e">
            <v>#DIV/0!</v>
          </cell>
          <cell r="K274" t="e">
            <v>#DIV/0!</v>
          </cell>
          <cell r="L274" t="e">
            <v>#DIV/0!</v>
          </cell>
          <cell r="M274" t="e">
            <v>#DIV/0!</v>
          </cell>
          <cell r="N274" t="e">
            <v>#DIV/0!</v>
          </cell>
          <cell r="O274" t="e">
            <v>#DIV/0!</v>
          </cell>
          <cell r="P274" t="e">
            <v>#DIV/0!</v>
          </cell>
          <cell r="Q274">
            <v>0.88038277511961727</v>
          </cell>
        </row>
        <row r="275">
          <cell r="B275">
            <v>71</v>
          </cell>
          <cell r="C275" t="str">
            <v>Kansai2</v>
          </cell>
          <cell r="D275">
            <v>0.84905660377358494</v>
          </cell>
          <cell r="E275">
            <v>0.85009487666034156</v>
          </cell>
          <cell r="F275">
            <v>0.84934086629001881</v>
          </cell>
          <cell r="G275">
            <v>0.84990619136960599</v>
          </cell>
          <cell r="H275" t="e">
            <v>#DIV/0!</v>
          </cell>
          <cell r="I275" t="e">
            <v>#DIV/0!</v>
          </cell>
          <cell r="J275" t="e">
            <v>#DIV/0!</v>
          </cell>
          <cell r="K275" t="e">
            <v>#DIV/0!</v>
          </cell>
          <cell r="L275" t="e">
            <v>#DIV/0!</v>
          </cell>
          <cell r="M275" t="e">
            <v>#DIV/0!</v>
          </cell>
          <cell r="N275" t="e">
            <v>#DIV/0!</v>
          </cell>
          <cell r="O275" t="e">
            <v>#DIV/0!</v>
          </cell>
          <cell r="P275" t="e">
            <v>#DIV/0!</v>
          </cell>
          <cell r="Q275">
            <v>0.84990619136960599</v>
          </cell>
        </row>
        <row r="276">
          <cell r="B276">
            <v>72</v>
          </cell>
          <cell r="C276" t="str">
            <v>Hokuriku</v>
          </cell>
          <cell r="D276">
            <v>0.75724637681159424</v>
          </cell>
          <cell r="E276">
            <v>0.76258992805755399</v>
          </cell>
          <cell r="F276">
            <v>0.75886524822695034</v>
          </cell>
          <cell r="G276">
            <v>0.75714285714285712</v>
          </cell>
          <cell r="H276" t="e">
            <v>#DIV/0!</v>
          </cell>
          <cell r="I276" t="e">
            <v>#DIV/0!</v>
          </cell>
          <cell r="J276" t="e">
            <v>#DIV/0!</v>
          </cell>
          <cell r="K276" t="e">
            <v>#DIV/0!</v>
          </cell>
          <cell r="L276" t="e">
            <v>#DIV/0!</v>
          </cell>
          <cell r="M276" t="e">
            <v>#DIV/0!</v>
          </cell>
          <cell r="N276" t="e">
            <v>#DIV/0!</v>
          </cell>
          <cell r="O276" t="e">
            <v>#DIV/0!</v>
          </cell>
          <cell r="P276" t="e">
            <v>#DIV/0!</v>
          </cell>
          <cell r="Q276">
            <v>0.75714285714285712</v>
          </cell>
        </row>
        <row r="277">
          <cell r="B277">
            <v>75</v>
          </cell>
          <cell r="C277" t="str">
            <v>Okayama</v>
          </cell>
          <cell r="D277">
            <v>0.7665615141955836</v>
          </cell>
          <cell r="E277">
            <v>0.76582278481012656</v>
          </cell>
          <cell r="F277">
            <v>0.76433121019108285</v>
          </cell>
          <cell r="G277">
            <v>0.76129032258064511</v>
          </cell>
          <cell r="H277" t="e">
            <v>#DIV/0!</v>
          </cell>
          <cell r="I277" t="e">
            <v>#DIV/0!</v>
          </cell>
          <cell r="J277" t="e">
            <v>#DIV/0!</v>
          </cell>
          <cell r="K277" t="e">
            <v>#DIV/0!</v>
          </cell>
          <cell r="L277" t="e">
            <v>#DIV/0!</v>
          </cell>
          <cell r="M277" t="e">
            <v>#DIV/0!</v>
          </cell>
          <cell r="N277" t="e">
            <v>#DIV/0!</v>
          </cell>
          <cell r="O277" t="e">
            <v>#DIV/0!</v>
          </cell>
          <cell r="P277" t="e">
            <v>#DIV/0!</v>
          </cell>
          <cell r="Q277">
            <v>0.76129032258064511</v>
          </cell>
        </row>
        <row r="278">
          <cell r="B278">
            <v>77</v>
          </cell>
          <cell r="C278" t="str">
            <v>Shikoku</v>
          </cell>
          <cell r="D278">
            <v>0.67047308319738985</v>
          </cell>
          <cell r="E278">
            <v>0.66502463054187189</v>
          </cell>
          <cell r="F278">
            <v>0.66666666666666663</v>
          </cell>
          <cell r="G278">
            <v>0.65546218487394958</v>
          </cell>
          <cell r="H278" t="e">
            <v>#DIV/0!</v>
          </cell>
          <cell r="I278" t="e">
            <v>#DIV/0!</v>
          </cell>
          <cell r="J278" t="e">
            <v>#DIV/0!</v>
          </cell>
          <cell r="K278" t="e">
            <v>#DIV/0!</v>
          </cell>
          <cell r="L278" t="e">
            <v>#DIV/0!</v>
          </cell>
          <cell r="M278" t="e">
            <v>#DIV/0!</v>
          </cell>
          <cell r="N278" t="e">
            <v>#DIV/0!</v>
          </cell>
          <cell r="O278" t="e">
            <v>#DIV/0!</v>
          </cell>
          <cell r="P278" t="e">
            <v>#DIV/0!</v>
          </cell>
          <cell r="Q278">
            <v>0.65546218487394958</v>
          </cell>
        </row>
        <row r="279">
          <cell r="B279">
            <v>80</v>
          </cell>
          <cell r="C279" t="str">
            <v>Hiroshima</v>
          </cell>
          <cell r="D279">
            <v>0.6446629213483146</v>
          </cell>
          <cell r="E279">
            <v>0.64853556485355646</v>
          </cell>
          <cell r="F279">
            <v>0.64255910987482612</v>
          </cell>
          <cell r="G279">
            <v>0.64027777777777772</v>
          </cell>
          <cell r="H279" t="e">
            <v>#DIV/0!</v>
          </cell>
          <cell r="I279" t="e">
            <v>#DIV/0!</v>
          </cell>
          <cell r="J279" t="e">
            <v>#DIV/0!</v>
          </cell>
          <cell r="K279" t="e">
            <v>#DIV/0!</v>
          </cell>
          <cell r="L279" t="e">
            <v>#DIV/0!</v>
          </cell>
          <cell r="M279" t="e">
            <v>#DIV/0!</v>
          </cell>
          <cell r="N279" t="e">
            <v>#DIV/0!</v>
          </cell>
          <cell r="O279" t="e">
            <v>#DIV/0!</v>
          </cell>
          <cell r="P279" t="e">
            <v>#DIV/0!</v>
          </cell>
          <cell r="Q279">
            <v>0.64027777777777772</v>
          </cell>
        </row>
        <row r="280">
          <cell r="B280">
            <v>90</v>
          </cell>
          <cell r="C280" t="str">
            <v>Kyusyu1</v>
          </cell>
          <cell r="D280">
            <v>0.84009009009009006</v>
          </cell>
          <cell r="E280">
            <v>0.84139482564679413</v>
          </cell>
          <cell r="F280">
            <v>0.84257206208425717</v>
          </cell>
          <cell r="G280">
            <v>0.85</v>
          </cell>
          <cell r="H280" t="e">
            <v>#DIV/0!</v>
          </cell>
          <cell r="I280" t="e">
            <v>#DIV/0!</v>
          </cell>
          <cell r="J280" t="e">
            <v>#DIV/0!</v>
          </cell>
          <cell r="K280" t="e">
            <v>#DIV/0!</v>
          </cell>
          <cell r="L280" t="e">
            <v>#DIV/0!</v>
          </cell>
          <cell r="M280" t="e">
            <v>#DIV/0!</v>
          </cell>
          <cell r="N280" t="e">
            <v>#DIV/0!</v>
          </cell>
          <cell r="O280" t="e">
            <v>#DIV/0!</v>
          </cell>
          <cell r="P280" t="e">
            <v>#DIV/0!</v>
          </cell>
          <cell r="Q280">
            <v>0.85</v>
          </cell>
        </row>
        <row r="281">
          <cell r="B281">
            <v>91</v>
          </cell>
          <cell r="C281" t="str">
            <v>Kyusyu2</v>
          </cell>
          <cell r="D281">
            <v>0.69279999999999997</v>
          </cell>
          <cell r="E281">
            <v>0.68640000000000001</v>
          </cell>
          <cell r="F281">
            <v>0.66012084592145015</v>
          </cell>
          <cell r="G281">
            <v>0.66114457831325302</v>
          </cell>
          <cell r="H281" t="e">
            <v>#DIV/0!</v>
          </cell>
          <cell r="I281" t="e">
            <v>#DIV/0!</v>
          </cell>
          <cell r="J281" t="e">
            <v>#DIV/0!</v>
          </cell>
          <cell r="K281" t="e">
            <v>#DIV/0!</v>
          </cell>
          <cell r="L281" t="e">
            <v>#DIV/0!</v>
          </cell>
          <cell r="M281" t="e">
            <v>#DIV/0!</v>
          </cell>
          <cell r="N281" t="e">
            <v>#DIV/0!</v>
          </cell>
          <cell r="O281" t="e">
            <v>#DIV/0!</v>
          </cell>
          <cell r="P281" t="e">
            <v>#DIV/0!</v>
          </cell>
          <cell r="Q281">
            <v>0.66114457831325302</v>
          </cell>
        </row>
        <row r="282">
          <cell r="B282">
            <v>0</v>
          </cell>
          <cell r="C282" t="str">
            <v>Total</v>
          </cell>
          <cell r="D282">
            <v>0.75728883472391484</v>
          </cell>
          <cell r="E282">
            <v>0.75646551724137934</v>
          </cell>
          <cell r="F282">
            <v>0.75461323392357871</v>
          </cell>
          <cell r="G282">
            <v>0.75511156754738118</v>
          </cell>
          <cell r="H282" t="e">
            <v>#DIV/0!</v>
          </cell>
          <cell r="I282" t="e">
            <v>#DIV/0!</v>
          </cell>
          <cell r="J282" t="e">
            <v>#DIV/0!</v>
          </cell>
          <cell r="K282" t="e">
            <v>#DIV/0!</v>
          </cell>
          <cell r="L282" t="e">
            <v>#DIV/0!</v>
          </cell>
          <cell r="M282" t="e">
            <v>#DIV/0!</v>
          </cell>
          <cell r="N282" t="e">
            <v>#DIV/0!</v>
          </cell>
          <cell r="O282" t="e">
            <v>#DIV/0!</v>
          </cell>
          <cell r="P282" t="e">
            <v>#DIV/0!</v>
          </cell>
          <cell r="Q282">
            <v>0.75511156754738118</v>
          </cell>
        </row>
        <row r="283">
          <cell r="B283">
            <v>10</v>
          </cell>
          <cell r="C283" t="str">
            <v>Hokkaido</v>
          </cell>
          <cell r="D283">
            <v>0.96178343949044587</v>
          </cell>
          <cell r="E283">
            <v>0.9</v>
          </cell>
          <cell r="F283">
            <v>1</v>
          </cell>
          <cell r="G283">
            <v>1</v>
          </cell>
          <cell r="H283" t="e">
            <v>#DIV/0!</v>
          </cell>
          <cell r="I283" t="e">
            <v>#DIV/0!</v>
          </cell>
          <cell r="J283" t="e">
            <v>#DIV/0!</v>
          </cell>
          <cell r="K283" t="e">
            <v>#DIV/0!</v>
          </cell>
          <cell r="L283" t="e">
            <v>#DIV/0!</v>
          </cell>
          <cell r="M283" t="e">
            <v>#DIV/0!</v>
          </cell>
          <cell r="N283" t="e">
            <v>#DIV/0!</v>
          </cell>
          <cell r="O283" t="e">
            <v>#DIV/0!</v>
          </cell>
          <cell r="P283" t="e">
            <v>#DIV/0!</v>
          </cell>
          <cell r="Q283">
            <v>0.97222222222222221</v>
          </cell>
        </row>
        <row r="284">
          <cell r="B284">
            <v>20</v>
          </cell>
          <cell r="C284" t="str">
            <v>Minamitohoku</v>
          </cell>
          <cell r="D284">
            <v>0.69230769230769229</v>
          </cell>
          <cell r="E284">
            <v>0.875</v>
          </cell>
          <cell r="F284">
            <v>0.8571428571428571</v>
          </cell>
          <cell r="G284">
            <v>0.72727272727272729</v>
          </cell>
          <cell r="H284" t="e">
            <v>#DIV/0!</v>
          </cell>
          <cell r="I284" t="e">
            <v>#DIV/0!</v>
          </cell>
          <cell r="J284" t="e">
            <v>#DIV/0!</v>
          </cell>
          <cell r="K284" t="e">
            <v>#DIV/0!</v>
          </cell>
          <cell r="L284" t="e">
            <v>#DIV/0!</v>
          </cell>
          <cell r="M284" t="e">
            <v>#DIV/0!</v>
          </cell>
          <cell r="N284" t="e">
            <v>#DIV/0!</v>
          </cell>
          <cell r="O284" t="e">
            <v>#DIV/0!</v>
          </cell>
          <cell r="P284" t="e">
            <v>#DIV/0!</v>
          </cell>
          <cell r="Q284">
            <v>0.80769230769230771</v>
          </cell>
        </row>
        <row r="285">
          <cell r="B285">
            <v>22</v>
          </cell>
          <cell r="C285" t="str">
            <v>Kitatohoku</v>
          </cell>
          <cell r="D285">
            <v>0.81578947368421051</v>
          </cell>
          <cell r="E285">
            <v>1</v>
          </cell>
          <cell r="F285">
            <v>1</v>
          </cell>
          <cell r="G285">
            <v>0.35294117647058826</v>
          </cell>
          <cell r="H285" t="e">
            <v>#DIV/0!</v>
          </cell>
          <cell r="I285" t="e">
            <v>#DIV/0!</v>
          </cell>
          <cell r="J285" t="e">
            <v>#DIV/0!</v>
          </cell>
          <cell r="K285" t="e">
            <v>#DIV/0!</v>
          </cell>
          <cell r="L285" t="e">
            <v>#DIV/0!</v>
          </cell>
          <cell r="M285" t="e">
            <v>#DIV/0!</v>
          </cell>
          <cell r="N285" t="e">
            <v>#DIV/0!</v>
          </cell>
          <cell r="O285" t="e">
            <v>#DIV/0!</v>
          </cell>
          <cell r="P285" t="e">
            <v>#DIV/0!</v>
          </cell>
          <cell r="Q285">
            <v>0.6071428571428571</v>
          </cell>
        </row>
        <row r="286">
          <cell r="B286">
            <v>25</v>
          </cell>
          <cell r="C286" t="str">
            <v>Kitakanto</v>
          </cell>
          <cell r="D286">
            <v>0.61935483870967745</v>
          </cell>
          <cell r="E286">
            <v>0.44444444444444442</v>
          </cell>
          <cell r="F286">
            <v>0.4</v>
          </cell>
          <cell r="G286">
            <v>0.8</v>
          </cell>
          <cell r="H286" t="e">
            <v>#DIV/0!</v>
          </cell>
          <cell r="I286" t="e">
            <v>#DIV/0!</v>
          </cell>
          <cell r="J286" t="e">
            <v>#DIV/0!</v>
          </cell>
          <cell r="K286" t="e">
            <v>#DIV/0!</v>
          </cell>
          <cell r="L286" t="e">
            <v>#DIV/0!</v>
          </cell>
          <cell r="M286" t="e">
            <v>#DIV/0!</v>
          </cell>
          <cell r="N286" t="e">
            <v>#DIV/0!</v>
          </cell>
          <cell r="O286" t="e">
            <v>#DIV/0!</v>
          </cell>
          <cell r="P286" t="e">
            <v>#DIV/0!</v>
          </cell>
          <cell r="Q286">
            <v>0.52941176470588236</v>
          </cell>
        </row>
        <row r="287">
          <cell r="B287">
            <v>26</v>
          </cell>
          <cell r="C287" t="str">
            <v>Shinetsu</v>
          </cell>
          <cell r="D287">
            <v>0.79411764705882348</v>
          </cell>
          <cell r="E287">
            <v>0.75</v>
          </cell>
          <cell r="F287">
            <v>0.8</v>
          </cell>
          <cell r="G287">
            <v>0.5</v>
          </cell>
          <cell r="H287" t="e">
            <v>#DIV/0!</v>
          </cell>
          <cell r="I287" t="e">
            <v>#DIV/0!</v>
          </cell>
          <cell r="J287" t="e">
            <v>#DIV/0!</v>
          </cell>
          <cell r="K287" t="e">
            <v>#DIV/0!</v>
          </cell>
          <cell r="L287" t="e">
            <v>#DIV/0!</v>
          </cell>
          <cell r="M287" t="e">
            <v>#DIV/0!</v>
          </cell>
          <cell r="N287" t="e">
            <v>#DIV/0!</v>
          </cell>
          <cell r="O287" t="e">
            <v>#DIV/0!</v>
          </cell>
          <cell r="P287" t="e">
            <v>#DIV/0!</v>
          </cell>
          <cell r="Q287">
            <v>0.6875</v>
          </cell>
        </row>
        <row r="288">
          <cell r="B288">
            <v>30</v>
          </cell>
          <cell r="C288" t="str">
            <v>Tokyo1</v>
          </cell>
          <cell r="D288">
            <v>0.75238095238095237</v>
          </cell>
          <cell r="E288">
            <v>0.94444444444444442</v>
          </cell>
          <cell r="F288">
            <v>0.95833333333333337</v>
          </cell>
          <cell r="G288">
            <v>0.86956521739130432</v>
          </cell>
          <cell r="H288" t="e">
            <v>#DIV/0!</v>
          </cell>
          <cell r="I288" t="e">
            <v>#DIV/0!</v>
          </cell>
          <cell r="J288" t="e">
            <v>#DIV/0!</v>
          </cell>
          <cell r="K288" t="e">
            <v>#DIV/0!</v>
          </cell>
          <cell r="L288" t="e">
            <v>#DIV/0!</v>
          </cell>
          <cell r="M288" t="e">
            <v>#DIV/0!</v>
          </cell>
          <cell r="N288" t="e">
            <v>#DIV/0!</v>
          </cell>
          <cell r="O288" t="e">
            <v>#DIV/0!</v>
          </cell>
          <cell r="P288" t="e">
            <v>#DIV/0!</v>
          </cell>
          <cell r="Q288">
            <v>0.92307692307692313</v>
          </cell>
        </row>
        <row r="289">
          <cell r="B289">
            <v>31</v>
          </cell>
          <cell r="C289" t="str">
            <v>Tokyo2</v>
          </cell>
          <cell r="D289">
            <v>0.88944723618090449</v>
          </cell>
          <cell r="E289">
            <v>0.83333333333333337</v>
          </cell>
          <cell r="F289">
            <v>0.90909090909090906</v>
          </cell>
          <cell r="G289">
            <v>1</v>
          </cell>
          <cell r="H289" t="e">
            <v>#DIV/0!</v>
          </cell>
          <cell r="I289" t="e">
            <v>#DIV/0!</v>
          </cell>
          <cell r="J289" t="e">
            <v>#DIV/0!</v>
          </cell>
          <cell r="K289" t="e">
            <v>#DIV/0!</v>
          </cell>
          <cell r="L289" t="e">
            <v>#DIV/0!</v>
          </cell>
          <cell r="M289" t="e">
            <v>#DIV/0!</v>
          </cell>
          <cell r="N289" t="e">
            <v>#DIV/0!</v>
          </cell>
          <cell r="O289" t="e">
            <v>#DIV/0!</v>
          </cell>
          <cell r="P289" t="e">
            <v>#DIV/0!</v>
          </cell>
          <cell r="Q289">
            <v>0.90697674418604646</v>
          </cell>
        </row>
        <row r="290">
          <cell r="B290">
            <v>35</v>
          </cell>
          <cell r="C290" t="str">
            <v>Yokohama</v>
          </cell>
          <cell r="D290">
            <v>0.88888888888888884</v>
          </cell>
          <cell r="E290">
            <v>0.6470588235294118</v>
          </cell>
          <cell r="F290">
            <v>1</v>
          </cell>
          <cell r="G290">
            <v>0.94117647058823528</v>
          </cell>
          <cell r="H290" t="e">
            <v>#DIV/0!</v>
          </cell>
          <cell r="I290" t="e">
            <v>#DIV/0!</v>
          </cell>
          <cell r="J290" t="e">
            <v>#DIV/0!</v>
          </cell>
          <cell r="K290" t="e">
            <v>#DIV/0!</v>
          </cell>
          <cell r="L290" t="e">
            <v>#DIV/0!</v>
          </cell>
          <cell r="M290" t="e">
            <v>#DIV/0!</v>
          </cell>
          <cell r="N290" t="e">
            <v>#DIV/0!</v>
          </cell>
          <cell r="O290" t="e">
            <v>#DIV/0!</v>
          </cell>
          <cell r="P290" t="e">
            <v>#DIV/0!</v>
          </cell>
          <cell r="Q290">
            <v>0.86538461538461542</v>
          </cell>
        </row>
        <row r="291">
          <cell r="B291">
            <v>50</v>
          </cell>
          <cell r="C291" t="str">
            <v>Toukai1</v>
          </cell>
          <cell r="D291">
            <v>0.83660130718954251</v>
          </cell>
          <cell r="E291">
            <v>0.9</v>
          </cell>
          <cell r="F291">
            <v>0.84615384615384615</v>
          </cell>
          <cell r="G291">
            <v>1</v>
          </cell>
          <cell r="H291" t="e">
            <v>#DIV/0!</v>
          </cell>
          <cell r="I291" t="e">
            <v>#DIV/0!</v>
          </cell>
          <cell r="J291" t="e">
            <v>#DIV/0!</v>
          </cell>
          <cell r="K291" t="e">
            <v>#DIV/0!</v>
          </cell>
          <cell r="L291" t="e">
            <v>#DIV/0!</v>
          </cell>
          <cell r="M291" t="e">
            <v>#DIV/0!</v>
          </cell>
          <cell r="N291" t="e">
            <v>#DIV/0!</v>
          </cell>
          <cell r="O291" t="e">
            <v>#DIV/0!</v>
          </cell>
          <cell r="P291" t="e">
            <v>#DIV/0!</v>
          </cell>
          <cell r="Q291">
            <v>0.91176470588235292</v>
          </cell>
        </row>
        <row r="292">
          <cell r="B292">
            <v>55</v>
          </cell>
          <cell r="C292" t="str">
            <v>Toukai2</v>
          </cell>
          <cell r="D292">
            <v>0.91082802547770703</v>
          </cell>
          <cell r="E292">
            <v>0.8571428571428571</v>
          </cell>
          <cell r="F292">
            <v>1</v>
          </cell>
          <cell r="G292">
            <v>0.8666666666666667</v>
          </cell>
          <cell r="H292" t="e">
            <v>#DIV/0!</v>
          </cell>
          <cell r="I292" t="e">
            <v>#DIV/0!</v>
          </cell>
          <cell r="J292" t="e">
            <v>#DIV/0!</v>
          </cell>
          <cell r="K292" t="e">
            <v>#DIV/0!</v>
          </cell>
          <cell r="L292" t="e">
            <v>#DIV/0!</v>
          </cell>
          <cell r="M292" t="e">
            <v>#DIV/0!</v>
          </cell>
          <cell r="N292" t="e">
            <v>#DIV/0!</v>
          </cell>
          <cell r="O292" t="e">
            <v>#DIV/0!</v>
          </cell>
          <cell r="P292" t="e">
            <v>#DIV/0!</v>
          </cell>
          <cell r="Q292">
            <v>0.9</v>
          </cell>
        </row>
        <row r="293">
          <cell r="B293">
            <v>65</v>
          </cell>
          <cell r="C293" t="str">
            <v>Kansai3</v>
          </cell>
          <cell r="D293">
            <v>0.87654320987654322</v>
          </cell>
          <cell r="E293">
            <v>0.875</v>
          </cell>
          <cell r="F293">
            <v>0.75</v>
          </cell>
          <cell r="G293">
            <v>0.8571428571428571</v>
          </cell>
          <cell r="H293" t="e">
            <v>#DIV/0!</v>
          </cell>
          <cell r="I293" t="e">
            <v>#DIV/0!</v>
          </cell>
          <cell r="J293" t="e">
            <v>#DIV/0!</v>
          </cell>
          <cell r="K293" t="e">
            <v>#DIV/0!</v>
          </cell>
          <cell r="L293" t="e">
            <v>#DIV/0!</v>
          </cell>
          <cell r="M293" t="e">
            <v>#DIV/0!</v>
          </cell>
          <cell r="N293" t="e">
            <v>#DIV/0!</v>
          </cell>
          <cell r="O293" t="e">
            <v>#DIV/0!</v>
          </cell>
          <cell r="P293" t="e">
            <v>#DIV/0!</v>
          </cell>
          <cell r="Q293">
            <v>0.82608695652173914</v>
          </cell>
        </row>
        <row r="294">
          <cell r="B294">
            <v>70</v>
          </cell>
          <cell r="C294" t="str">
            <v>Kansai1</v>
          </cell>
          <cell r="D294">
            <v>0.90909090909090906</v>
          </cell>
          <cell r="E294">
            <v>1</v>
          </cell>
          <cell r="F294">
            <v>1</v>
          </cell>
          <cell r="G294">
            <v>0.94736842105263153</v>
          </cell>
          <cell r="H294" t="e">
            <v>#DIV/0!</v>
          </cell>
          <cell r="I294" t="e">
            <v>#DIV/0!</v>
          </cell>
          <cell r="J294" t="e">
            <v>#DIV/0!</v>
          </cell>
          <cell r="K294" t="e">
            <v>#DIV/0!</v>
          </cell>
          <cell r="L294" t="e">
            <v>#DIV/0!</v>
          </cell>
          <cell r="M294" t="e">
            <v>#DIV/0!</v>
          </cell>
          <cell r="N294" t="e">
            <v>#DIV/0!</v>
          </cell>
          <cell r="O294" t="e">
            <v>#DIV/0!</v>
          </cell>
          <cell r="P294" t="e">
            <v>#DIV/0!</v>
          </cell>
          <cell r="Q294">
            <v>0.98039215686274506</v>
          </cell>
        </row>
        <row r="295">
          <cell r="B295">
            <v>71</v>
          </cell>
          <cell r="C295" t="str">
            <v>Kansai2</v>
          </cell>
          <cell r="D295">
            <v>0.88652482269503541</v>
          </cell>
          <cell r="E295">
            <v>1</v>
          </cell>
          <cell r="F295">
            <v>0.9</v>
          </cell>
          <cell r="G295">
            <v>1</v>
          </cell>
          <cell r="H295" t="e">
            <v>#DIV/0!</v>
          </cell>
          <cell r="I295" t="e">
            <v>#DIV/0!</v>
          </cell>
          <cell r="J295" t="e">
            <v>#DIV/0!</v>
          </cell>
          <cell r="K295" t="e">
            <v>#DIV/0!</v>
          </cell>
          <cell r="L295" t="e">
            <v>#DIV/0!</v>
          </cell>
          <cell r="M295" t="e">
            <v>#DIV/0!</v>
          </cell>
          <cell r="N295" t="e">
            <v>#DIV/0!</v>
          </cell>
          <cell r="O295" t="e">
            <v>#DIV/0!</v>
          </cell>
          <cell r="P295" t="e">
            <v>#DIV/0!</v>
          </cell>
          <cell r="Q295">
            <v>0.96969696969696972</v>
          </cell>
        </row>
        <row r="296">
          <cell r="B296">
            <v>72</v>
          </cell>
          <cell r="C296" t="str">
            <v>Hokuriku</v>
          </cell>
          <cell r="D296">
            <v>0.77777777777777779</v>
          </cell>
          <cell r="E296">
            <v>0.8571428571428571</v>
          </cell>
          <cell r="F296">
            <v>0.66666666666666663</v>
          </cell>
          <cell r="G296">
            <v>1</v>
          </cell>
          <cell r="H296" t="e">
            <v>#DIV/0!</v>
          </cell>
          <cell r="I296" t="e">
            <v>#DIV/0!</v>
          </cell>
          <cell r="J296" t="e">
            <v>#DIV/0!</v>
          </cell>
          <cell r="K296" t="e">
            <v>#DIV/0!</v>
          </cell>
          <cell r="L296" t="e">
            <v>#DIV/0!</v>
          </cell>
          <cell r="M296" t="e">
            <v>#DIV/0!</v>
          </cell>
          <cell r="N296" t="e">
            <v>#DIV/0!</v>
          </cell>
          <cell r="O296" t="e">
            <v>#DIV/0!</v>
          </cell>
          <cell r="P296" t="e">
            <v>#DIV/0!</v>
          </cell>
          <cell r="Q296">
            <v>0.84210526315789469</v>
          </cell>
        </row>
        <row r="297">
          <cell r="B297">
            <v>75</v>
          </cell>
          <cell r="C297" t="str">
            <v>Okayama</v>
          </cell>
          <cell r="D297">
            <v>0.8314606741573034</v>
          </cell>
          <cell r="E297">
            <v>1</v>
          </cell>
          <cell r="F297">
            <v>0.5</v>
          </cell>
          <cell r="G297">
            <v>0.83333333333333337</v>
          </cell>
          <cell r="H297" t="e">
            <v>#DIV/0!</v>
          </cell>
          <cell r="I297" t="e">
            <v>#DIV/0!</v>
          </cell>
          <cell r="J297" t="e">
            <v>#DIV/0!</v>
          </cell>
          <cell r="K297" t="e">
            <v>#DIV/0!</v>
          </cell>
          <cell r="L297" t="e">
            <v>#DIV/0!</v>
          </cell>
          <cell r="M297" t="e">
            <v>#DIV/0!</v>
          </cell>
          <cell r="N297" t="e">
            <v>#DIV/0!</v>
          </cell>
          <cell r="O297" t="e">
            <v>#DIV/0!</v>
          </cell>
          <cell r="P297" t="e">
            <v>#DIV/0!</v>
          </cell>
          <cell r="Q297">
            <v>0.78947368421052633</v>
          </cell>
        </row>
        <row r="298">
          <cell r="B298">
            <v>77</v>
          </cell>
          <cell r="C298" t="str">
            <v>Shikoku</v>
          </cell>
          <cell r="D298">
            <v>0.65248226950354615</v>
          </cell>
          <cell r="E298">
            <v>0.72727272727272729</v>
          </cell>
          <cell r="F298">
            <v>0.77777777777777779</v>
          </cell>
          <cell r="G298">
            <v>0.42857142857142855</v>
          </cell>
          <cell r="H298" t="e">
            <v>#DIV/0!</v>
          </cell>
          <cell r="I298" t="e">
            <v>#DIV/0!</v>
          </cell>
          <cell r="J298" t="e">
            <v>#DIV/0!</v>
          </cell>
          <cell r="K298" t="e">
            <v>#DIV/0!</v>
          </cell>
          <cell r="L298" t="e">
            <v>#DIV/0!</v>
          </cell>
          <cell r="M298" t="e">
            <v>#DIV/0!</v>
          </cell>
          <cell r="N298" t="e">
            <v>#DIV/0!</v>
          </cell>
          <cell r="O298" t="e">
            <v>#DIV/0!</v>
          </cell>
          <cell r="P298" t="e">
            <v>#DIV/0!</v>
          </cell>
          <cell r="Q298">
            <v>0.61764705882352944</v>
          </cell>
        </row>
        <row r="299">
          <cell r="B299">
            <v>80</v>
          </cell>
          <cell r="C299" t="str">
            <v>Hiroshima</v>
          </cell>
          <cell r="D299">
            <v>0.7558139534883721</v>
          </cell>
          <cell r="E299">
            <v>0.9285714285714286</v>
          </cell>
          <cell r="F299">
            <v>0.61538461538461542</v>
          </cell>
          <cell r="G299">
            <v>0.7857142857142857</v>
          </cell>
          <cell r="H299" t="e">
            <v>#DIV/0!</v>
          </cell>
          <cell r="I299" t="e">
            <v>#DIV/0!</v>
          </cell>
          <cell r="J299" t="e">
            <v>#DIV/0!</v>
          </cell>
          <cell r="K299" t="e">
            <v>#DIV/0!</v>
          </cell>
          <cell r="L299" t="e">
            <v>#DIV/0!</v>
          </cell>
          <cell r="M299" t="e">
            <v>#DIV/0!</v>
          </cell>
          <cell r="N299" t="e">
            <v>#DIV/0!</v>
          </cell>
          <cell r="O299" t="e">
            <v>#DIV/0!</v>
          </cell>
          <cell r="P299" t="e">
            <v>#DIV/0!</v>
          </cell>
          <cell r="Q299">
            <v>0.78048780487804881</v>
          </cell>
        </row>
        <row r="300">
          <cell r="B300">
            <v>90</v>
          </cell>
          <cell r="C300" t="str">
            <v>Kyusyu1</v>
          </cell>
          <cell r="D300">
            <v>0.91287878787878785</v>
          </cell>
          <cell r="E300">
            <v>0.91304347826086951</v>
          </cell>
          <cell r="F300">
            <v>0.92</v>
          </cell>
          <cell r="G300">
            <v>0.90322580645161288</v>
          </cell>
          <cell r="H300" t="e">
            <v>#DIV/0!</v>
          </cell>
          <cell r="I300" t="e">
            <v>#DIV/0!</v>
          </cell>
          <cell r="J300" t="e">
            <v>#DIV/0!</v>
          </cell>
          <cell r="K300" t="e">
            <v>#DIV/0!</v>
          </cell>
          <cell r="L300" t="e">
            <v>#DIV/0!</v>
          </cell>
          <cell r="M300" t="e">
            <v>#DIV/0!</v>
          </cell>
          <cell r="N300" t="e">
            <v>#DIV/0!</v>
          </cell>
          <cell r="O300" t="e">
            <v>#DIV/0!</v>
          </cell>
          <cell r="P300" t="e">
            <v>#DIV/0!</v>
          </cell>
          <cell r="Q300">
            <v>0.91139240506329111</v>
          </cell>
        </row>
        <row r="301">
          <cell r="B301">
            <v>91</v>
          </cell>
          <cell r="C301" t="str">
            <v>Kyusyu2</v>
          </cell>
          <cell r="D301">
            <v>0.69729729729729728</v>
          </cell>
          <cell r="E301">
            <v>0.73684210526315785</v>
          </cell>
          <cell r="F301">
            <v>0.35416666666666669</v>
          </cell>
          <cell r="G301">
            <v>1</v>
          </cell>
          <cell r="H301" t="e">
            <v>#DIV/0!</v>
          </cell>
          <cell r="I301" t="e">
            <v>#DIV/0!</v>
          </cell>
          <cell r="J301" t="e">
            <v>#DIV/0!</v>
          </cell>
          <cell r="K301" t="e">
            <v>#DIV/0!</v>
          </cell>
          <cell r="L301" t="e">
            <v>#DIV/0!</v>
          </cell>
          <cell r="M301" t="e">
            <v>#DIV/0!</v>
          </cell>
          <cell r="N301" t="e">
            <v>#DIV/0!</v>
          </cell>
          <cell r="O301" t="e">
            <v>#DIV/0!</v>
          </cell>
          <cell r="P301" t="e">
            <v>#DIV/0!</v>
          </cell>
          <cell r="Q301">
            <v>0.54430379746835444</v>
          </cell>
        </row>
        <row r="302">
          <cell r="B302">
            <v>0</v>
          </cell>
          <cell r="C302" t="str">
            <v>Total</v>
          </cell>
          <cell r="D302">
            <v>0.81660428717250766</v>
          </cell>
          <cell r="E302">
            <v>0.84482758620689657</v>
          </cell>
          <cell r="F302">
            <v>0.76296296296296295</v>
          </cell>
          <cell r="G302">
            <v>0.83458646616541354</v>
          </cell>
          <cell r="H302" t="e">
            <v>#DIV/0!</v>
          </cell>
          <cell r="I302" t="e">
            <v>#DIV/0!</v>
          </cell>
          <cell r="J302" t="e">
            <v>#DIV/0!</v>
          </cell>
          <cell r="K302" t="e">
            <v>#DIV/0!</v>
          </cell>
          <cell r="L302" t="e">
            <v>#DIV/0!</v>
          </cell>
          <cell r="M302" t="e">
            <v>#DIV/0!</v>
          </cell>
          <cell r="N302" t="e">
            <v>#DIV/0!</v>
          </cell>
          <cell r="O302" t="e">
            <v>#DIV/0!</v>
          </cell>
          <cell r="P302" t="e">
            <v>#DIV/0!</v>
          </cell>
          <cell r="Q302">
            <v>0.8125</v>
          </cell>
        </row>
        <row r="303">
          <cell r="B303">
            <v>10</v>
          </cell>
          <cell r="C303" t="str">
            <v>Hokkaido</v>
          </cell>
          <cell r="D303">
            <v>0.34930777422790205</v>
          </cell>
          <cell r="E303">
            <v>0.34913793103448276</v>
          </cell>
          <cell r="F303">
            <v>0.35076252723311546</v>
          </cell>
          <cell r="G303">
            <v>0.37142857142857144</v>
          </cell>
          <cell r="H303">
            <v>0.33995584988962474</v>
          </cell>
          <cell r="I303">
            <v>0.30803080308030806</v>
          </cell>
          <cell r="J303">
            <v>0.28066298342541435</v>
          </cell>
          <cell r="K303">
            <v>0.2547065337763012</v>
          </cell>
          <cell r="L303">
            <v>0.22832052689352361</v>
          </cell>
          <cell r="M303">
            <v>0.2</v>
          </cell>
          <cell r="N303">
            <v>0.17524644030668127</v>
          </cell>
          <cell r="O303">
            <v>0.13800657174151151</v>
          </cell>
          <cell r="P303">
            <v>0.10537870472008781</v>
          </cell>
          <cell r="Q303">
            <v>0.37142857142857144</v>
          </cell>
          <cell r="X303" t="str">
            <v>東日本DO% AP方式</v>
          </cell>
          <cell r="Y303">
            <v>0.30749534450651766</v>
          </cell>
          <cell r="Z303">
            <v>0.30801491146318732</v>
          </cell>
          <cell r="AA303">
            <v>0.30887670593724481</v>
          </cell>
          <cell r="AB303">
            <v>0.28155226663559024</v>
          </cell>
          <cell r="AC303">
            <v>0.25482895043053294</v>
          </cell>
          <cell r="AD303">
            <v>0.22957288765088207</v>
          </cell>
          <cell r="AE303">
            <v>0.20722389442000463</v>
          </cell>
          <cell r="AF303">
            <v>0.1841071841071841</v>
          </cell>
          <cell r="AG303">
            <v>0.16094346167186957</v>
          </cell>
          <cell r="AH303">
            <v>0.13558537714021288</v>
          </cell>
        </row>
        <row r="304">
          <cell r="B304">
            <v>20</v>
          </cell>
          <cell r="C304" t="str">
            <v>Minamitohoku</v>
          </cell>
          <cell r="D304">
            <v>0.40704500978473579</v>
          </cell>
          <cell r="E304">
            <v>0.39053254437869822</v>
          </cell>
          <cell r="F304">
            <v>0.38492063492063494</v>
          </cell>
          <cell r="G304">
            <v>0.35643564356435642</v>
          </cell>
          <cell r="H304">
            <v>0.312</v>
          </cell>
          <cell r="I304">
            <v>0.2788844621513944</v>
          </cell>
          <cell r="J304">
            <v>0.26719056974459726</v>
          </cell>
          <cell r="K304">
            <v>0.24124513618677043</v>
          </cell>
          <cell r="L304">
            <v>0.22178988326848248</v>
          </cell>
          <cell r="M304">
            <v>0.1857707509881423</v>
          </cell>
          <cell r="N304">
            <v>0.15537848605577689</v>
          </cell>
          <cell r="O304">
            <v>0.11313131313131314</v>
          </cell>
          <cell r="P304">
            <v>7.7551020408163265E-2</v>
          </cell>
          <cell r="Q304">
            <v>0.35643564356435642</v>
          </cell>
          <cell r="X304" t="str">
            <v>Loss</v>
          </cell>
          <cell r="Y304">
            <v>1321</v>
          </cell>
          <cell r="Z304">
            <v>1322</v>
          </cell>
          <cell r="AA304">
            <v>1324</v>
          </cell>
          <cell r="AB304">
            <v>1208</v>
          </cell>
          <cell r="AC304">
            <v>1095</v>
          </cell>
          <cell r="AD304">
            <v>989</v>
          </cell>
          <cell r="AE304">
            <v>895</v>
          </cell>
          <cell r="AF304">
            <v>797</v>
          </cell>
          <cell r="AG304">
            <v>696</v>
          </cell>
          <cell r="AH304">
            <v>586</v>
          </cell>
        </row>
        <row r="305">
          <cell r="B305">
            <v>22</v>
          </cell>
          <cell r="C305" t="str">
            <v>Kitatohoku</v>
          </cell>
          <cell r="D305">
            <v>0.32558139534883723</v>
          </cell>
          <cell r="E305">
            <v>0.31606217616580312</v>
          </cell>
          <cell r="F305">
            <v>0.31606217616580312</v>
          </cell>
          <cell r="G305">
            <v>0.29842931937172773</v>
          </cell>
          <cell r="H305">
            <v>0.25789473684210529</v>
          </cell>
          <cell r="I305">
            <v>0.21635883905013192</v>
          </cell>
          <cell r="J305">
            <v>0.1942257217847769</v>
          </cell>
          <cell r="K305">
            <v>0.16886543535620052</v>
          </cell>
          <cell r="L305">
            <v>0.15263157894736842</v>
          </cell>
          <cell r="M305">
            <v>0.14099216710182769</v>
          </cell>
          <cell r="N305">
            <v>0.12371134020618557</v>
          </cell>
          <cell r="O305">
            <v>0.10256410256410256</v>
          </cell>
          <cell r="P305">
            <v>6.7010309278350513E-2</v>
          </cell>
          <cell r="Q305">
            <v>0.29842931937172773</v>
          </cell>
        </row>
        <row r="306">
          <cell r="B306">
            <v>25</v>
          </cell>
          <cell r="C306" t="str">
            <v>Kitakanto</v>
          </cell>
          <cell r="D306">
            <v>0.32069970845481049</v>
          </cell>
          <cell r="E306">
            <v>0.31500742942050519</v>
          </cell>
          <cell r="F306">
            <v>0.30700447093889716</v>
          </cell>
          <cell r="G306">
            <v>0.30312035661218423</v>
          </cell>
          <cell r="H306">
            <v>0.27596439169139464</v>
          </cell>
          <cell r="I306">
            <v>0.2455621301775148</v>
          </cell>
          <cell r="J306">
            <v>0.21068249258160238</v>
          </cell>
          <cell r="K306">
            <v>0.19076005961251863</v>
          </cell>
          <cell r="L306">
            <v>0.16641901931649331</v>
          </cell>
          <cell r="M306">
            <v>0.14605067064083457</v>
          </cell>
          <cell r="N306">
            <v>0.11976047904191617</v>
          </cell>
          <cell r="O306">
            <v>8.9820359281437126E-2</v>
          </cell>
          <cell r="P306">
            <v>6.6066066066066062E-2</v>
          </cell>
          <cell r="Q306">
            <v>0.30312035661218423</v>
          </cell>
          <cell r="X306" t="str">
            <v>Net</v>
          </cell>
          <cell r="Y306">
            <v>2</v>
          </cell>
          <cell r="Z306">
            <v>-2</v>
          </cell>
          <cell r="AA306">
            <v>-3</v>
          </cell>
          <cell r="AB306">
            <v>-11</v>
          </cell>
          <cell r="AC306">
            <v>-24</v>
          </cell>
          <cell r="AD306">
            <v>-46</v>
          </cell>
          <cell r="AE306">
            <v>-68</v>
          </cell>
          <cell r="AF306">
            <v>-86</v>
          </cell>
          <cell r="AG306">
            <v>-77</v>
          </cell>
          <cell r="AH306">
            <v>-70</v>
          </cell>
        </row>
        <row r="307">
          <cell r="B307">
            <v>26</v>
          </cell>
          <cell r="C307" t="str">
            <v>Shinetsu</v>
          </cell>
          <cell r="D307">
            <v>0.33554083885209712</v>
          </cell>
          <cell r="E307">
            <v>0.31004366812227074</v>
          </cell>
          <cell r="F307">
            <v>0.32104121475054231</v>
          </cell>
          <cell r="G307">
            <v>0.32467532467532467</v>
          </cell>
          <cell r="H307">
            <v>0.2924731182795699</v>
          </cell>
          <cell r="I307">
            <v>0.2832618025751073</v>
          </cell>
          <cell r="J307">
            <v>0.24839400428265523</v>
          </cell>
          <cell r="K307">
            <v>0.2203023758099352</v>
          </cell>
          <cell r="L307">
            <v>0.19784946236559139</v>
          </cell>
          <cell r="M307">
            <v>0.17167381974248927</v>
          </cell>
          <cell r="N307">
            <v>0.13304721030042918</v>
          </cell>
          <cell r="O307">
            <v>9.5032397408207347E-2</v>
          </cell>
          <cell r="P307">
            <v>5.9829059829059832E-2</v>
          </cell>
          <cell r="Q307">
            <v>0.32467532467532467</v>
          </cell>
          <cell r="X307" t="str">
            <v>期首Pt</v>
          </cell>
          <cell r="Y307">
            <v>4295</v>
          </cell>
          <cell r="Z307">
            <v>4293</v>
          </cell>
          <cell r="AA307">
            <v>4288</v>
          </cell>
          <cell r="AB307">
            <v>4296</v>
          </cell>
          <cell r="AC307">
            <v>4309</v>
          </cell>
          <cell r="AD307">
            <v>4331</v>
          </cell>
          <cell r="AE307">
            <v>4353</v>
          </cell>
          <cell r="AF307">
            <v>4372</v>
          </cell>
          <cell r="AG307">
            <v>4363</v>
          </cell>
          <cell r="AH307">
            <v>4357</v>
          </cell>
        </row>
        <row r="308">
          <cell r="B308">
            <v>30</v>
          </cell>
          <cell r="C308" t="str">
            <v>Tokyo1</v>
          </cell>
          <cell r="D308">
            <v>0.28799999999999998</v>
          </cell>
          <cell r="E308">
            <v>0.27924066135946113</v>
          </cell>
          <cell r="F308">
            <v>0.28186274509803921</v>
          </cell>
          <cell r="G308">
            <v>0.27960927960927962</v>
          </cell>
          <cell r="H308">
            <v>0.25901038485033601</v>
          </cell>
          <cell r="I308">
            <v>0.23321123321123322</v>
          </cell>
          <cell r="J308">
            <v>0.20693852708460134</v>
          </cell>
          <cell r="K308">
            <v>0.18655360387643852</v>
          </cell>
          <cell r="L308">
            <v>0.16301703163017031</v>
          </cell>
          <cell r="M308">
            <v>0.14355231143552311</v>
          </cell>
          <cell r="N308">
            <v>0.1221001221001221</v>
          </cell>
          <cell r="O308">
            <v>9.4769230769230772E-2</v>
          </cell>
          <cell r="P308">
            <v>6.8111455108359129E-2</v>
          </cell>
          <cell r="Q308">
            <v>0.27960927960927962</v>
          </cell>
        </row>
        <row r="309">
          <cell r="B309">
            <v>31</v>
          </cell>
          <cell r="C309" t="str">
            <v>Tokyo2</v>
          </cell>
          <cell r="D309">
            <v>0.29818956336528224</v>
          </cell>
          <cell r="E309">
            <v>0.29355860612460399</v>
          </cell>
          <cell r="F309">
            <v>0.28391167192429023</v>
          </cell>
          <cell r="G309">
            <v>0.2833158447009444</v>
          </cell>
          <cell r="H309">
            <v>0.24948024948024949</v>
          </cell>
          <cell r="I309">
            <v>0.22845275181723779</v>
          </cell>
          <cell r="J309">
            <v>0.20846233230134159</v>
          </cell>
          <cell r="K309">
            <v>0.18499486125385406</v>
          </cell>
          <cell r="L309">
            <v>0.15666327568667346</v>
          </cell>
          <cell r="M309">
            <v>0.13197969543147209</v>
          </cell>
          <cell r="N309">
            <v>0.10717896865520728</v>
          </cell>
          <cell r="O309">
            <v>8.4762865792129161E-2</v>
          </cell>
          <cell r="P309">
            <v>6.6398390342052319E-2</v>
          </cell>
          <cell r="Q309">
            <v>0.2833158447009444</v>
          </cell>
        </row>
        <row r="310">
          <cell r="B310">
            <v>35</v>
          </cell>
          <cell r="C310" t="str">
            <v>Yokohama</v>
          </cell>
          <cell r="D310">
            <v>0.32727272727272727</v>
          </cell>
          <cell r="E310">
            <v>0.32486388384754988</v>
          </cell>
          <cell r="F310">
            <v>0.32822362488728585</v>
          </cell>
          <cell r="G310">
            <v>0.33303002729754322</v>
          </cell>
          <cell r="H310">
            <v>0.30937215650591449</v>
          </cell>
          <cell r="I310">
            <v>0.28390596745027125</v>
          </cell>
          <cell r="J310">
            <v>0.26149684400360684</v>
          </cell>
          <cell r="K310">
            <v>0.23971377459749552</v>
          </cell>
          <cell r="L310">
            <v>0.2206405693950178</v>
          </cell>
          <cell r="M310">
            <v>0.19429590017825313</v>
          </cell>
          <cell r="N310">
            <v>0.1623550401427297</v>
          </cell>
          <cell r="O310">
            <v>0.12868632707774799</v>
          </cell>
          <cell r="P310">
            <v>9.0497737556561084E-2</v>
          </cell>
          <cell r="Q310">
            <v>0.33303002729754322</v>
          </cell>
        </row>
        <row r="311">
          <cell r="B311">
            <v>50</v>
          </cell>
          <cell r="C311" t="str">
            <v>Toukai1</v>
          </cell>
          <cell r="D311">
            <v>0.27692307692307694</v>
          </cell>
          <cell r="E311">
            <v>0.27472527472527475</v>
          </cell>
          <cell r="F311">
            <v>0.27783902976846747</v>
          </cell>
          <cell r="G311">
            <v>0.27654867256637167</v>
          </cell>
          <cell r="H311">
            <v>0.25</v>
          </cell>
          <cell r="I311">
            <v>0.22541436464088399</v>
          </cell>
          <cell r="J311">
            <v>0.20088300220750552</v>
          </cell>
          <cell r="K311">
            <v>0.1828193832599119</v>
          </cell>
          <cell r="L311">
            <v>0.15673289183222958</v>
          </cell>
          <cell r="M311">
            <v>0.13259668508287292</v>
          </cell>
          <cell r="N311">
            <v>0.11894273127753303</v>
          </cell>
          <cell r="O311">
            <v>9.0507726269315678E-2</v>
          </cell>
          <cell r="P311">
            <v>6.8281938325991193E-2</v>
          </cell>
          <cell r="Q311">
            <v>0.27654867256637167</v>
          </cell>
          <cell r="X311" t="str">
            <v>西日本 DO% AP方式</v>
          </cell>
          <cell r="Y311">
            <v>0.31186440677966104</v>
          </cell>
          <cell r="Z311">
            <v>0.3032350266337534</v>
          </cell>
          <cell r="AA311">
            <v>0.30723282690559667</v>
          </cell>
          <cell r="AB311">
            <v>0.28244770689879173</v>
          </cell>
          <cell r="AC311">
            <v>0.25717625665670868</v>
          </cell>
          <cell r="AD311">
            <v>0.23166926677067082</v>
          </cell>
          <cell r="AE311">
            <v>0.20767729342875732</v>
          </cell>
          <cell r="AF311">
            <v>0.18483226732802507</v>
          </cell>
          <cell r="AG311">
            <v>0.16588419405320814</v>
          </cell>
          <cell r="AH311">
            <v>0.1372369624885636</v>
          </cell>
        </row>
        <row r="312">
          <cell r="B312">
            <v>55</v>
          </cell>
          <cell r="C312" t="str">
            <v>Toukai2</v>
          </cell>
          <cell r="D312">
            <v>0.28652751423149903</v>
          </cell>
          <cell r="E312">
            <v>0.28816793893129772</v>
          </cell>
          <cell r="F312">
            <v>0.29282296650717704</v>
          </cell>
          <cell r="G312">
            <v>0.30372492836676218</v>
          </cell>
          <cell r="H312">
            <v>0.28652751423149903</v>
          </cell>
          <cell r="I312">
            <v>0.25714285714285712</v>
          </cell>
          <cell r="J312">
            <v>0.22981956315289648</v>
          </cell>
          <cell r="K312">
            <v>0.20793950850661624</v>
          </cell>
          <cell r="L312">
            <v>0.18714555765595464</v>
          </cell>
          <cell r="M312">
            <v>0.17029328287606432</v>
          </cell>
          <cell r="N312">
            <v>0.14081826831588962</v>
          </cell>
          <cell r="O312">
            <v>0.11866028708133972</v>
          </cell>
          <cell r="P312">
            <v>8.8803088803088806E-2</v>
          </cell>
          <cell r="Q312">
            <v>0.30372492836676218</v>
          </cell>
          <cell r="X312" t="str">
            <v>Loss</v>
          </cell>
          <cell r="Y312">
            <v>1196</v>
          </cell>
          <cell r="Z312">
            <v>1167</v>
          </cell>
          <cell r="AA312">
            <v>1183</v>
          </cell>
          <cell r="AB312">
            <v>1087</v>
          </cell>
          <cell r="AC312">
            <v>990</v>
          </cell>
          <cell r="AD312">
            <v>891</v>
          </cell>
          <cell r="AE312">
            <v>798</v>
          </cell>
          <cell r="AF312">
            <v>708</v>
          </cell>
          <cell r="AG312">
            <v>636</v>
          </cell>
          <cell r="AH312">
            <v>525</v>
          </cell>
        </row>
        <row r="313">
          <cell r="B313">
            <v>65</v>
          </cell>
          <cell r="C313" t="str">
            <v>Kansai3</v>
          </cell>
          <cell r="D313">
            <v>0.28426395939086296</v>
          </cell>
          <cell r="E313">
            <v>0.28911564625850339</v>
          </cell>
          <cell r="F313">
            <v>0.27072758037225042</v>
          </cell>
          <cell r="G313">
            <v>0.26845637583892618</v>
          </cell>
          <cell r="H313">
            <v>0.25167785234899331</v>
          </cell>
          <cell r="I313">
            <v>0.23154362416107382</v>
          </cell>
          <cell r="J313">
            <v>0.20168067226890757</v>
          </cell>
          <cell r="K313">
            <v>0.17508417508417509</v>
          </cell>
          <cell r="L313">
            <v>0.14625850340136054</v>
          </cell>
          <cell r="M313">
            <v>0.13287904599659284</v>
          </cell>
          <cell r="N313">
            <v>0.11320754716981132</v>
          </cell>
          <cell r="O313">
            <v>8.5763293310463118E-2</v>
          </cell>
          <cell r="P313">
            <v>5.1546391752577317E-2</v>
          </cell>
          <cell r="Q313">
            <v>0.26845637583892618</v>
          </cell>
          <cell r="X313" t="str">
            <v>Net</v>
          </cell>
          <cell r="Y313">
            <v>-118</v>
          </cell>
          <cell r="Z313">
            <v>-85</v>
          </cell>
          <cell r="AA313">
            <v>-95</v>
          </cell>
          <cell r="AB313">
            <v>-91</v>
          </cell>
          <cell r="AC313">
            <v>-93</v>
          </cell>
          <cell r="AD313">
            <v>-86</v>
          </cell>
          <cell r="AE313">
            <v>-79</v>
          </cell>
          <cell r="AF313">
            <v>-57</v>
          </cell>
          <cell r="AG313">
            <v>-64</v>
          </cell>
          <cell r="AH313">
            <v>-49</v>
          </cell>
        </row>
        <row r="314">
          <cell r="B314">
            <v>70</v>
          </cell>
          <cell r="C314" t="str">
            <v>Kansai1</v>
          </cell>
          <cell r="D314">
            <v>0.31805929919137466</v>
          </cell>
          <cell r="E314">
            <v>0.32972972972972975</v>
          </cell>
          <cell r="F314">
            <v>0.30892857142857144</v>
          </cell>
          <cell r="G314">
            <v>0.30535714285714288</v>
          </cell>
          <cell r="H314">
            <v>0.28262826282628262</v>
          </cell>
          <cell r="I314">
            <v>0.2563176895306859</v>
          </cell>
          <cell r="J314">
            <v>0.23327305605786619</v>
          </cell>
          <cell r="K314">
            <v>0.21299638989169675</v>
          </cell>
          <cell r="L314">
            <v>0.18363636363636363</v>
          </cell>
          <cell r="M314">
            <v>0.16393442622950818</v>
          </cell>
          <cell r="N314">
            <v>0.13818181818181818</v>
          </cell>
          <cell r="O314">
            <v>0.10622710622710622</v>
          </cell>
          <cell r="P314">
            <v>7.8538812785388129E-2</v>
          </cell>
          <cell r="Q314">
            <v>0.30535714285714288</v>
          </cell>
          <cell r="X314" t="str">
            <v>期首Pt</v>
          </cell>
          <cell r="Y314">
            <v>3894</v>
          </cell>
          <cell r="Z314">
            <v>3891</v>
          </cell>
          <cell r="AA314">
            <v>3898</v>
          </cell>
          <cell r="AB314">
            <v>3894</v>
          </cell>
          <cell r="AC314">
            <v>3896</v>
          </cell>
          <cell r="AD314">
            <v>3889</v>
          </cell>
          <cell r="AE314">
            <v>3882</v>
          </cell>
          <cell r="AF314">
            <v>3859</v>
          </cell>
          <cell r="AG314">
            <v>3866</v>
          </cell>
          <cell r="AH314">
            <v>3850</v>
          </cell>
        </row>
        <row r="315">
          <cell r="B315">
            <v>71</v>
          </cell>
          <cell r="C315" t="str">
            <v>Kansai2</v>
          </cell>
          <cell r="D315">
            <v>0.29791894852135814</v>
          </cell>
          <cell r="E315">
            <v>0.30088495575221241</v>
          </cell>
          <cell r="F315">
            <v>0.29482948294829481</v>
          </cell>
          <cell r="G315">
            <v>0.2982456140350877</v>
          </cell>
          <cell r="H315">
            <v>0.26797385620915032</v>
          </cell>
          <cell r="I315">
            <v>0.25027203482045701</v>
          </cell>
          <cell r="J315">
            <v>0.22584147665580889</v>
          </cell>
          <cell r="K315">
            <v>0.1997828447339848</v>
          </cell>
          <cell r="L315">
            <v>0.18594594594594593</v>
          </cell>
          <cell r="M315">
            <v>0.16163793103448276</v>
          </cell>
          <cell r="N315">
            <v>0.12431842966194111</v>
          </cell>
          <cell r="O315">
            <v>0.10687022900763359</v>
          </cell>
          <cell r="P315">
            <v>6.6518847006651879E-2</v>
          </cell>
          <cell r="Q315">
            <v>0.2982456140350877</v>
          </cell>
        </row>
        <row r="316">
          <cell r="B316">
            <v>72</v>
          </cell>
          <cell r="C316" t="str">
            <v>Hokuriku</v>
          </cell>
          <cell r="D316">
            <v>0.24271844660194175</v>
          </cell>
          <cell r="E316">
            <v>0.24038461538461539</v>
          </cell>
          <cell r="F316">
            <v>0.22434367541766109</v>
          </cell>
          <cell r="G316">
            <v>0.25178147268408552</v>
          </cell>
          <cell r="H316">
            <v>0.24056603773584906</v>
          </cell>
          <cell r="I316">
            <v>0.215962441314554</v>
          </cell>
          <cell r="J316">
            <v>0.19248826291079812</v>
          </cell>
          <cell r="K316">
            <v>0.16075650118203311</v>
          </cell>
          <cell r="L316">
            <v>0.13397129186602871</v>
          </cell>
          <cell r="M316">
            <v>0.10071942446043165</v>
          </cell>
          <cell r="N316">
            <v>9.0261282660332537E-2</v>
          </cell>
          <cell r="O316">
            <v>6.6666666666666666E-2</v>
          </cell>
          <cell r="P316">
            <v>6.1757719714964368E-2</v>
          </cell>
          <cell r="Q316">
            <v>0.25178147268408552</v>
          </cell>
        </row>
        <row r="317">
          <cell r="B317">
            <v>75</v>
          </cell>
          <cell r="C317" t="str">
            <v>Okayama</v>
          </cell>
          <cell r="D317">
            <v>0.36542239685658151</v>
          </cell>
          <cell r="E317">
            <v>0.378698224852071</v>
          </cell>
          <cell r="F317">
            <v>0.36686390532544377</v>
          </cell>
          <cell r="G317">
            <v>0.38582677165354329</v>
          </cell>
          <cell r="H317">
            <v>0.34851485148514849</v>
          </cell>
          <cell r="I317">
            <v>0.31262525050100198</v>
          </cell>
          <cell r="J317">
            <v>0.28048780487804881</v>
          </cell>
          <cell r="K317">
            <v>0.25</v>
          </cell>
          <cell r="L317">
            <v>0.21855670103092784</v>
          </cell>
          <cell r="M317">
            <v>0.19126819126819128</v>
          </cell>
          <cell r="N317">
            <v>0.15416666666666667</v>
          </cell>
          <cell r="O317">
            <v>0.11666666666666667</v>
          </cell>
          <cell r="P317">
            <v>9.1858037578288101E-2</v>
          </cell>
          <cell r="Q317">
            <v>0.38582677165354329</v>
          </cell>
        </row>
        <row r="318">
          <cell r="B318">
            <v>77</v>
          </cell>
          <cell r="C318" t="str">
            <v>Shikoku</v>
          </cell>
          <cell r="D318">
            <v>0.31990794016110474</v>
          </cell>
          <cell r="E318">
            <v>0.33061699650756693</v>
          </cell>
          <cell r="F318">
            <v>0.33021077283372363</v>
          </cell>
          <cell r="G318">
            <v>0.34647550776583036</v>
          </cell>
          <cell r="H318">
            <v>0.32335329341317365</v>
          </cell>
          <cell r="I318">
            <v>0.30602409638554218</v>
          </cell>
          <cell r="J318">
            <v>0.27811366384522368</v>
          </cell>
          <cell r="K318">
            <v>0.25547445255474455</v>
          </cell>
          <cell r="L318">
            <v>0.22794117647058823</v>
          </cell>
          <cell r="M318">
            <v>0.20858895705521471</v>
          </cell>
          <cell r="N318">
            <v>0.17530864197530865</v>
          </cell>
          <cell r="O318">
            <v>0.13930348258706468</v>
          </cell>
          <cell r="P318">
            <v>0.10486891385767791</v>
          </cell>
          <cell r="Q318">
            <v>0.34647550776583036</v>
          </cell>
        </row>
        <row r="319">
          <cell r="B319">
            <v>80</v>
          </cell>
          <cell r="C319" t="str">
            <v>Hiroshima</v>
          </cell>
          <cell r="D319">
            <v>0.32696390658174096</v>
          </cell>
          <cell r="E319">
            <v>0.31236897274633124</v>
          </cell>
          <cell r="F319">
            <v>0.31368421052631579</v>
          </cell>
          <cell r="G319">
            <v>0.31045406546990495</v>
          </cell>
          <cell r="H319">
            <v>0.28270042194092826</v>
          </cell>
          <cell r="I319">
            <v>0.25657202944269192</v>
          </cell>
          <cell r="J319">
            <v>0.23044397463002114</v>
          </cell>
          <cell r="K319">
            <v>0.20952380952380953</v>
          </cell>
          <cell r="L319">
            <v>0.18278427205100956</v>
          </cell>
          <cell r="M319">
            <v>0.16595744680851063</v>
          </cell>
          <cell r="N319">
            <v>0.14117647058823529</v>
          </cell>
          <cell r="O319">
            <v>0.11397849462365592</v>
          </cell>
          <cell r="P319">
            <v>6.5217391304347824E-2</v>
          </cell>
          <cell r="Q319">
            <v>0.31045406546990495</v>
          </cell>
        </row>
        <row r="320">
          <cell r="B320">
            <v>90</v>
          </cell>
          <cell r="C320" t="str">
            <v>Kyusyu1</v>
          </cell>
          <cell r="D320">
            <v>0.28473177441540576</v>
          </cell>
          <cell r="E320">
            <v>0.27942188575361321</v>
          </cell>
          <cell r="F320">
            <v>0.27067669172932329</v>
          </cell>
          <cell r="G320">
            <v>0.2793522267206478</v>
          </cell>
          <cell r="H320">
            <v>0.25572005383580082</v>
          </cell>
          <cell r="I320">
            <v>0.23364485981308411</v>
          </cell>
          <cell r="J320">
            <v>0.20905459387483355</v>
          </cell>
          <cell r="K320">
            <v>0.18471760797342193</v>
          </cell>
          <cell r="L320">
            <v>0.17184401850627892</v>
          </cell>
          <cell r="M320">
            <v>0.15758371634931057</v>
          </cell>
          <cell r="N320">
            <v>0.13342053629823414</v>
          </cell>
          <cell r="O320">
            <v>0.11357702349869452</v>
          </cell>
          <cell r="P320">
            <v>6.6050198150594458E-2</v>
          </cell>
          <cell r="Q320">
            <v>0.2793522267206478</v>
          </cell>
        </row>
        <row r="321">
          <cell r="B321">
            <v>91</v>
          </cell>
          <cell r="C321" t="str">
            <v>Kyusyu2</v>
          </cell>
          <cell r="D321">
            <v>0.3287981859410431</v>
          </cell>
          <cell r="E321">
            <v>0.34584755403868034</v>
          </cell>
          <cell r="F321">
            <v>0.34389140271493213</v>
          </cell>
          <cell r="G321">
            <v>0.33257403189066059</v>
          </cell>
          <cell r="H321">
            <v>0.30663615560640733</v>
          </cell>
          <cell r="I321">
            <v>0.26605504587155965</v>
          </cell>
          <cell r="J321">
            <v>0.24401368301026224</v>
          </cell>
          <cell r="K321">
            <v>0.2229806598407281</v>
          </cell>
          <cell r="L321">
            <v>0.20114285714285715</v>
          </cell>
          <cell r="M321">
            <v>0.18657565415244595</v>
          </cell>
          <cell r="N321">
            <v>0.14611872146118721</v>
          </cell>
          <cell r="O321">
            <v>0.11389521640091116</v>
          </cell>
          <cell r="P321">
            <v>8.7256027554535015E-2</v>
          </cell>
          <cell r="Q321">
            <v>0.33257403189066059</v>
          </cell>
        </row>
        <row r="322">
          <cell r="B322">
            <v>0</v>
          </cell>
          <cell r="C322" t="str">
            <v>Total</v>
          </cell>
          <cell r="D322">
            <v>0.31100742832586409</v>
          </cell>
          <cell r="E322">
            <v>0.30955602016972084</v>
          </cell>
          <cell r="F322">
            <v>0.30575517474356612</v>
          </cell>
          <cell r="G322">
            <v>0.30809880791446481</v>
          </cell>
          <cell r="H322">
            <v>0.28197567268706231</v>
          </cell>
          <cell r="I322">
            <v>0.25593813294052659</v>
          </cell>
          <cell r="J322">
            <v>0.23056168751532991</v>
          </cell>
          <cell r="K322">
            <v>0.20743735832873858</v>
          </cell>
          <cell r="L322">
            <v>0.18444757644463508</v>
          </cell>
          <cell r="M322">
            <v>0.16326530612244897</v>
          </cell>
          <cell r="N322">
            <v>0.13636084688554773</v>
          </cell>
          <cell r="O322">
            <v>0.10793181958033352</v>
          </cell>
          <cell r="P322">
            <v>7.5961895335890137E-2</v>
          </cell>
          <cell r="Q322">
            <v>0.30809880791446481</v>
          </cell>
        </row>
        <row r="323">
          <cell r="B323">
            <v>10</v>
          </cell>
          <cell r="C323" t="str">
            <v>Hokkaido</v>
          </cell>
          <cell r="D323">
            <v>433</v>
          </cell>
          <cell r="E323">
            <v>434</v>
          </cell>
          <cell r="F323">
            <v>426</v>
          </cell>
          <cell r="G323">
            <v>428</v>
          </cell>
          <cell r="H323">
            <v>424</v>
          </cell>
          <cell r="I323">
            <v>422</v>
          </cell>
          <cell r="J323">
            <v>424</v>
          </cell>
          <cell r="Q323">
            <v>428</v>
          </cell>
          <cell r="W323">
            <v>428</v>
          </cell>
        </row>
        <row r="324">
          <cell r="B324">
            <v>20</v>
          </cell>
          <cell r="C324" t="str">
            <v>Minamitohoku</v>
          </cell>
          <cell r="D324">
            <v>240</v>
          </cell>
          <cell r="E324">
            <v>238</v>
          </cell>
          <cell r="F324">
            <v>238</v>
          </cell>
          <cell r="G324">
            <v>238</v>
          </cell>
          <cell r="H324">
            <v>235</v>
          </cell>
          <cell r="I324">
            <v>230</v>
          </cell>
          <cell r="J324">
            <v>233</v>
          </cell>
          <cell r="Q324">
            <v>238</v>
          </cell>
          <cell r="W324">
            <v>238</v>
          </cell>
        </row>
        <row r="325">
          <cell r="B325">
            <v>22</v>
          </cell>
          <cell r="C325" t="str">
            <v>Kitatohoku</v>
          </cell>
          <cell r="D325">
            <v>0</v>
          </cell>
          <cell r="E325">
            <v>188</v>
          </cell>
          <cell r="F325">
            <v>192</v>
          </cell>
          <cell r="G325">
            <v>191</v>
          </cell>
          <cell r="H325">
            <v>192</v>
          </cell>
          <cell r="I325">
            <v>189</v>
          </cell>
          <cell r="J325">
            <v>187</v>
          </cell>
          <cell r="Q325">
            <v>191</v>
          </cell>
        </row>
        <row r="326">
          <cell r="B326">
            <v>25</v>
          </cell>
          <cell r="C326" t="str">
            <v>Kitakanto</v>
          </cell>
          <cell r="D326">
            <v>346</v>
          </cell>
          <cell r="E326">
            <v>345</v>
          </cell>
          <cell r="F326">
            <v>335</v>
          </cell>
          <cell r="G326">
            <v>338</v>
          </cell>
          <cell r="H326">
            <v>340</v>
          </cell>
          <cell r="I326">
            <v>336</v>
          </cell>
          <cell r="J326">
            <v>341</v>
          </cell>
          <cell r="Q326">
            <v>338</v>
          </cell>
        </row>
        <row r="327">
          <cell r="B327">
            <v>26</v>
          </cell>
          <cell r="C327" t="str">
            <v>Shinetsu</v>
          </cell>
          <cell r="D327">
            <v>230</v>
          </cell>
          <cell r="E327">
            <v>229</v>
          </cell>
          <cell r="F327">
            <v>229</v>
          </cell>
          <cell r="G327">
            <v>223</v>
          </cell>
          <cell r="H327">
            <v>233</v>
          </cell>
          <cell r="I327">
            <v>229</v>
          </cell>
          <cell r="J327">
            <v>233</v>
          </cell>
          <cell r="Q327">
            <v>223</v>
          </cell>
        </row>
        <row r="328">
          <cell r="B328">
            <v>30</v>
          </cell>
          <cell r="C328" t="str">
            <v>Tokyo1</v>
          </cell>
          <cell r="D328">
            <v>783</v>
          </cell>
          <cell r="E328">
            <v>772</v>
          </cell>
          <cell r="F328">
            <v>772</v>
          </cell>
          <cell r="G328">
            <v>781</v>
          </cell>
          <cell r="H328">
            <v>777</v>
          </cell>
          <cell r="I328">
            <v>782</v>
          </cell>
          <cell r="J328">
            <v>781</v>
          </cell>
          <cell r="Q328">
            <v>781</v>
          </cell>
        </row>
        <row r="329">
          <cell r="B329">
            <v>31</v>
          </cell>
          <cell r="C329" t="str">
            <v>Tokyo2</v>
          </cell>
          <cell r="D329">
            <v>480</v>
          </cell>
          <cell r="E329">
            <v>473</v>
          </cell>
          <cell r="F329">
            <v>477</v>
          </cell>
          <cell r="G329">
            <v>472</v>
          </cell>
          <cell r="H329">
            <v>481</v>
          </cell>
          <cell r="I329">
            <v>480</v>
          </cell>
          <cell r="J329">
            <v>478</v>
          </cell>
          <cell r="Q329">
            <v>472</v>
          </cell>
        </row>
        <row r="330">
          <cell r="B330">
            <v>35</v>
          </cell>
          <cell r="C330" t="str">
            <v>Yokohama</v>
          </cell>
          <cell r="D330">
            <v>543</v>
          </cell>
          <cell r="E330">
            <v>535</v>
          </cell>
          <cell r="F330">
            <v>535</v>
          </cell>
          <cell r="G330">
            <v>535</v>
          </cell>
          <cell r="H330">
            <v>535</v>
          </cell>
          <cell r="I330">
            <v>534</v>
          </cell>
          <cell r="J330">
            <v>534</v>
          </cell>
          <cell r="Q330">
            <v>535</v>
          </cell>
        </row>
        <row r="331">
          <cell r="B331">
            <v>50</v>
          </cell>
          <cell r="C331" t="str">
            <v>Toukai1</v>
          </cell>
          <cell r="D331">
            <v>429</v>
          </cell>
          <cell r="E331">
            <v>431</v>
          </cell>
          <cell r="F331">
            <v>437</v>
          </cell>
          <cell r="G331">
            <v>435</v>
          </cell>
          <cell r="H331">
            <v>426</v>
          </cell>
          <cell r="I331">
            <v>425</v>
          </cell>
          <cell r="J331">
            <v>431</v>
          </cell>
          <cell r="Q331">
            <v>435</v>
          </cell>
        </row>
        <row r="332">
          <cell r="B332">
            <v>55</v>
          </cell>
          <cell r="C332" t="str">
            <v>Toukai2</v>
          </cell>
          <cell r="D332">
            <v>517</v>
          </cell>
          <cell r="E332">
            <v>515</v>
          </cell>
          <cell r="F332">
            <v>514</v>
          </cell>
          <cell r="G332">
            <v>518</v>
          </cell>
          <cell r="H332">
            <v>518</v>
          </cell>
          <cell r="I332">
            <v>513</v>
          </cell>
          <cell r="J332">
            <v>506</v>
          </cell>
          <cell r="Q332">
            <v>518</v>
          </cell>
        </row>
        <row r="333">
          <cell r="B333">
            <v>65</v>
          </cell>
          <cell r="C333" t="str">
            <v>Kansai3</v>
          </cell>
          <cell r="D333">
            <v>295</v>
          </cell>
          <cell r="E333">
            <v>295</v>
          </cell>
          <cell r="F333">
            <v>291</v>
          </cell>
          <cell r="G333">
            <v>290</v>
          </cell>
          <cell r="H333">
            <v>290</v>
          </cell>
          <cell r="I333">
            <v>284</v>
          </cell>
          <cell r="J333">
            <v>289</v>
          </cell>
          <cell r="Q333">
            <v>290</v>
          </cell>
        </row>
        <row r="334">
          <cell r="B334">
            <v>70</v>
          </cell>
          <cell r="C334" t="str">
            <v>Kansai1</v>
          </cell>
          <cell r="D334">
            <v>532</v>
          </cell>
          <cell r="E334">
            <v>531</v>
          </cell>
          <cell r="F334">
            <v>529</v>
          </cell>
          <cell r="G334">
            <v>543</v>
          </cell>
          <cell r="H334">
            <v>549</v>
          </cell>
          <cell r="I334">
            <v>545</v>
          </cell>
          <cell r="J334">
            <v>539</v>
          </cell>
          <cell r="Q334">
            <v>543</v>
          </cell>
        </row>
        <row r="335">
          <cell r="B335">
            <v>71</v>
          </cell>
          <cell r="C335" t="str">
            <v>Kansai2</v>
          </cell>
          <cell r="D335">
            <v>458</v>
          </cell>
          <cell r="E335">
            <v>456</v>
          </cell>
          <cell r="F335">
            <v>446</v>
          </cell>
          <cell r="G335">
            <v>447</v>
          </cell>
          <cell r="H335">
            <v>452</v>
          </cell>
          <cell r="I335">
            <v>447</v>
          </cell>
          <cell r="J335">
            <v>449</v>
          </cell>
          <cell r="Q335">
            <v>447</v>
          </cell>
        </row>
        <row r="336">
          <cell r="B336">
            <v>72</v>
          </cell>
          <cell r="C336" t="str">
            <v>Hokuriku</v>
          </cell>
          <cell r="D336">
            <v>0</v>
          </cell>
          <cell r="E336">
            <v>214</v>
          </cell>
          <cell r="F336">
            <v>213</v>
          </cell>
          <cell r="G336">
            <v>210</v>
          </cell>
          <cell r="H336">
            <v>208</v>
          </cell>
          <cell r="I336">
            <v>206</v>
          </cell>
          <cell r="J336">
            <v>209</v>
          </cell>
          <cell r="Q336">
            <v>210</v>
          </cell>
        </row>
        <row r="337">
          <cell r="B337">
            <v>75</v>
          </cell>
          <cell r="C337" t="str">
            <v>Okayama</v>
          </cell>
          <cell r="D337">
            <v>235</v>
          </cell>
          <cell r="E337">
            <v>230</v>
          </cell>
          <cell r="F337">
            <v>228</v>
          </cell>
          <cell r="G337">
            <v>224</v>
          </cell>
          <cell r="H337">
            <v>225</v>
          </cell>
          <cell r="I337">
            <v>224</v>
          </cell>
          <cell r="J337">
            <v>221</v>
          </cell>
          <cell r="Q337">
            <v>224</v>
          </cell>
        </row>
        <row r="338">
          <cell r="B338">
            <v>77</v>
          </cell>
          <cell r="C338" t="str">
            <v>Shikoku</v>
          </cell>
          <cell r="D338">
            <v>401</v>
          </cell>
          <cell r="E338">
            <v>388</v>
          </cell>
          <cell r="F338">
            <v>382</v>
          </cell>
          <cell r="G338">
            <v>372</v>
          </cell>
          <cell r="H338">
            <v>368</v>
          </cell>
          <cell r="I338">
            <v>375</v>
          </cell>
          <cell r="J338">
            <v>375</v>
          </cell>
          <cell r="Q338">
            <v>372</v>
          </cell>
        </row>
        <row r="339">
          <cell r="B339">
            <v>80</v>
          </cell>
          <cell r="C339" t="str">
            <v>Hiroshima</v>
          </cell>
          <cell r="D339">
            <v>427</v>
          </cell>
          <cell r="E339">
            <v>429</v>
          </cell>
          <cell r="F339">
            <v>433</v>
          </cell>
          <cell r="G339">
            <v>431</v>
          </cell>
          <cell r="H339">
            <v>433</v>
          </cell>
          <cell r="I339">
            <v>433</v>
          </cell>
          <cell r="J339">
            <v>432</v>
          </cell>
          <cell r="Q339">
            <v>431</v>
          </cell>
        </row>
        <row r="340">
          <cell r="B340">
            <v>90</v>
          </cell>
          <cell r="C340" t="str">
            <v>Kyusyu1</v>
          </cell>
          <cell r="D340">
            <v>697</v>
          </cell>
          <cell r="E340">
            <v>698</v>
          </cell>
          <cell r="F340">
            <v>707</v>
          </cell>
          <cell r="G340">
            <v>701</v>
          </cell>
          <cell r="H340">
            <v>712</v>
          </cell>
          <cell r="I340">
            <v>725</v>
          </cell>
          <cell r="J340">
            <v>724</v>
          </cell>
          <cell r="Q340">
            <v>701</v>
          </cell>
        </row>
        <row r="341">
          <cell r="B341">
            <v>91</v>
          </cell>
          <cell r="C341" t="str">
            <v>Kyusyu2</v>
          </cell>
          <cell r="D341">
            <v>432</v>
          </cell>
          <cell r="E341">
            <v>420</v>
          </cell>
          <cell r="F341">
            <v>421</v>
          </cell>
          <cell r="G341">
            <v>425</v>
          </cell>
          <cell r="H341">
            <v>428</v>
          </cell>
          <cell r="I341">
            <v>432</v>
          </cell>
          <cell r="J341">
            <v>423</v>
          </cell>
          <cell r="Q341">
            <v>425</v>
          </cell>
        </row>
        <row r="342">
          <cell r="B342">
            <v>0</v>
          </cell>
          <cell r="C342" t="str">
            <v>Total</v>
          </cell>
          <cell r="D342">
            <v>7478</v>
          </cell>
          <cell r="E342">
            <v>7821</v>
          </cell>
          <cell r="F342">
            <v>7805</v>
          </cell>
          <cell r="G342">
            <v>7802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7802</v>
          </cell>
        </row>
        <row r="343">
          <cell r="B343">
            <v>10</v>
          </cell>
          <cell r="C343" t="str">
            <v>Hokkaido</v>
          </cell>
          <cell r="D343">
            <v>0.99769585253456217</v>
          </cell>
          <cell r="E343">
            <v>0.99770114942528731</v>
          </cell>
          <cell r="F343">
            <v>1</v>
          </cell>
          <cell r="G343">
            <v>0.99766899766899764</v>
          </cell>
          <cell r="H343" t="e">
            <v>#DIV/0!</v>
          </cell>
          <cell r="I343" t="e">
            <v>#DIV/0!</v>
          </cell>
          <cell r="J343" t="e">
            <v>#DIV/0!</v>
          </cell>
          <cell r="K343" t="e">
            <v>#DIV/0!</v>
          </cell>
          <cell r="L343" t="e">
            <v>#DIV/0!</v>
          </cell>
          <cell r="M343" t="e">
            <v>#DIV/0!</v>
          </cell>
          <cell r="N343" t="e">
            <v>#DIV/0!</v>
          </cell>
          <cell r="O343" t="e">
            <v>#DIV/0!</v>
          </cell>
          <cell r="P343" t="e">
            <v>#DIV/0!</v>
          </cell>
          <cell r="Q343">
            <v>0.99766899766899764</v>
          </cell>
        </row>
        <row r="344">
          <cell r="B344">
            <v>20</v>
          </cell>
          <cell r="C344" t="str">
            <v>Minamitohoku</v>
          </cell>
          <cell r="D344">
            <v>0.97165991902834004</v>
          </cell>
          <cell r="E344">
            <v>0.97540983606557374</v>
          </cell>
          <cell r="F344">
            <v>0.98347107438016534</v>
          </cell>
          <cell r="G344">
            <v>0.97540983606557374</v>
          </cell>
          <cell r="H344" t="e">
            <v>#DIV/0!</v>
          </cell>
          <cell r="I344" t="e">
            <v>#DIV/0!</v>
          </cell>
          <cell r="J344" t="e">
            <v>#DIV/0!</v>
          </cell>
          <cell r="K344" t="e">
            <v>#DIV/0!</v>
          </cell>
          <cell r="L344" t="e">
            <v>#DIV/0!</v>
          </cell>
          <cell r="M344" t="e">
            <v>#DIV/0!</v>
          </cell>
          <cell r="N344" t="e">
            <v>#DIV/0!</v>
          </cell>
          <cell r="O344" t="e">
            <v>#DIV/0!</v>
          </cell>
          <cell r="P344" t="e">
            <v>#DIV/0!</v>
          </cell>
          <cell r="Q344">
            <v>0.97540983606557374</v>
          </cell>
        </row>
        <row r="345">
          <cell r="B345">
            <v>22</v>
          </cell>
          <cell r="C345" t="str">
            <v>Kitatohoku</v>
          </cell>
          <cell r="D345">
            <v>0</v>
          </cell>
          <cell r="E345">
            <v>0.97409326424870468</v>
          </cell>
          <cell r="F345">
            <v>0.96969696969696972</v>
          </cell>
          <cell r="G345">
            <v>0.97448979591836737</v>
          </cell>
          <cell r="H345" t="e">
            <v>#DIV/0!</v>
          </cell>
          <cell r="I345" t="e">
            <v>#DIV/0!</v>
          </cell>
          <cell r="J345" t="e">
            <v>#DIV/0!</v>
          </cell>
          <cell r="K345" t="e">
            <v>#DIV/0!</v>
          </cell>
          <cell r="L345" t="e">
            <v>#DIV/0!</v>
          </cell>
          <cell r="M345" t="e">
            <v>#DIV/0!</v>
          </cell>
          <cell r="N345" t="e">
            <v>#DIV/0!</v>
          </cell>
          <cell r="O345" t="e">
            <v>#DIV/0!</v>
          </cell>
          <cell r="P345" t="e">
            <v>#DIV/0!</v>
          </cell>
          <cell r="Q345">
            <v>0.97448979591836737</v>
          </cell>
        </row>
        <row r="346">
          <cell r="B346">
            <v>25</v>
          </cell>
          <cell r="C346" t="str">
            <v>Kitakanto</v>
          </cell>
          <cell r="D346">
            <v>0.98857142857142855</v>
          </cell>
          <cell r="E346">
            <v>0.99137931034482762</v>
          </cell>
          <cell r="F346">
            <v>0.99406528189910981</v>
          </cell>
          <cell r="G346">
            <v>0.99705014749262533</v>
          </cell>
          <cell r="H346" t="e">
            <v>#DIV/0!</v>
          </cell>
          <cell r="I346" t="e">
            <v>#DIV/0!</v>
          </cell>
          <cell r="J346" t="e">
            <v>#DIV/0!</v>
          </cell>
          <cell r="K346" t="e">
            <v>#DIV/0!</v>
          </cell>
          <cell r="L346" t="e">
            <v>#DIV/0!</v>
          </cell>
          <cell r="M346" t="e">
            <v>#DIV/0!</v>
          </cell>
          <cell r="N346" t="e">
            <v>#DIV/0!</v>
          </cell>
          <cell r="O346" t="e">
            <v>#DIV/0!</v>
          </cell>
          <cell r="P346" t="e">
            <v>#DIV/0!</v>
          </cell>
          <cell r="Q346">
            <v>0.99705014749262533</v>
          </cell>
        </row>
        <row r="347">
          <cell r="B347">
            <v>26</v>
          </cell>
          <cell r="C347" t="str">
            <v>Shinetsu</v>
          </cell>
          <cell r="D347">
            <v>0.97872340425531912</v>
          </cell>
          <cell r="E347">
            <v>0.9786324786324786</v>
          </cell>
          <cell r="F347">
            <v>0.98283261802575106</v>
          </cell>
          <cell r="G347">
            <v>0.97379912663755464</v>
          </cell>
          <cell r="H347" t="e">
            <v>#DIV/0!</v>
          </cell>
          <cell r="I347" t="e">
            <v>#DIV/0!</v>
          </cell>
          <cell r="J347" t="e">
            <v>#DIV/0!</v>
          </cell>
          <cell r="K347" t="e">
            <v>#DIV/0!</v>
          </cell>
          <cell r="L347" t="e">
            <v>#DIV/0!</v>
          </cell>
          <cell r="M347" t="e">
            <v>#DIV/0!</v>
          </cell>
          <cell r="N347" t="e">
            <v>#DIV/0!</v>
          </cell>
          <cell r="O347" t="e">
            <v>#DIV/0!</v>
          </cell>
          <cell r="P347" t="e">
            <v>#DIV/0!</v>
          </cell>
          <cell r="Q347">
            <v>0.97379912663755464</v>
          </cell>
        </row>
        <row r="348">
          <cell r="B348">
            <v>30</v>
          </cell>
          <cell r="C348" t="str">
            <v>Tokyo1</v>
          </cell>
          <cell r="D348">
            <v>0.97146401985111663</v>
          </cell>
          <cell r="E348">
            <v>0.97229219143576828</v>
          </cell>
          <cell r="F348">
            <v>0.97229219143576828</v>
          </cell>
          <cell r="G348">
            <v>0.9726027397260274</v>
          </cell>
          <cell r="H348" t="e">
            <v>#DIV/0!</v>
          </cell>
          <cell r="I348" t="e">
            <v>#DIV/0!</v>
          </cell>
          <cell r="J348" t="e">
            <v>#DIV/0!</v>
          </cell>
          <cell r="K348" t="e">
            <v>#DIV/0!</v>
          </cell>
          <cell r="L348" t="e">
            <v>#DIV/0!</v>
          </cell>
          <cell r="M348" t="e">
            <v>#DIV/0!</v>
          </cell>
          <cell r="N348" t="e">
            <v>#DIV/0!</v>
          </cell>
          <cell r="O348" t="e">
            <v>#DIV/0!</v>
          </cell>
          <cell r="P348" t="e">
            <v>#DIV/0!</v>
          </cell>
          <cell r="Q348">
            <v>0.9726027397260274</v>
          </cell>
        </row>
        <row r="349">
          <cell r="B349">
            <v>31</v>
          </cell>
          <cell r="C349" t="str">
            <v>Tokyo2</v>
          </cell>
          <cell r="D349">
            <v>0.98765432098765427</v>
          </cell>
          <cell r="E349">
            <v>0.9895397489539749</v>
          </cell>
          <cell r="F349">
            <v>0.99168399168399168</v>
          </cell>
          <cell r="G349">
            <v>0.99368421052631584</v>
          </cell>
          <cell r="H349" t="e">
            <v>#DIV/0!</v>
          </cell>
          <cell r="I349" t="e">
            <v>#DIV/0!</v>
          </cell>
          <cell r="J349" t="e">
            <v>#DIV/0!</v>
          </cell>
          <cell r="K349" t="e">
            <v>#DIV/0!</v>
          </cell>
          <cell r="L349" t="e">
            <v>#DIV/0!</v>
          </cell>
          <cell r="M349" t="e">
            <v>#DIV/0!</v>
          </cell>
          <cell r="N349" t="e">
            <v>#DIV/0!</v>
          </cell>
          <cell r="O349" t="e">
            <v>#DIV/0!</v>
          </cell>
          <cell r="P349" t="e">
            <v>#DIV/0!</v>
          </cell>
          <cell r="Q349">
            <v>0.99368421052631584</v>
          </cell>
        </row>
        <row r="350">
          <cell r="B350">
            <v>35</v>
          </cell>
          <cell r="C350" t="str">
            <v>Yokohama</v>
          </cell>
          <cell r="D350">
            <v>0.99087591240875916</v>
          </cell>
          <cell r="E350">
            <v>0.9907407407407407</v>
          </cell>
          <cell r="F350">
            <v>0.98526703499079193</v>
          </cell>
          <cell r="G350">
            <v>0.98708487084870844</v>
          </cell>
          <cell r="H350" t="e">
            <v>#DIV/0!</v>
          </cell>
          <cell r="I350" t="e">
            <v>#DIV/0!</v>
          </cell>
          <cell r="J350" t="e">
            <v>#DIV/0!</v>
          </cell>
          <cell r="K350" t="e">
            <v>#DIV/0!</v>
          </cell>
          <cell r="L350" t="e">
            <v>#DIV/0!</v>
          </cell>
          <cell r="M350" t="e">
            <v>#DIV/0!</v>
          </cell>
          <cell r="N350" t="e">
            <v>#DIV/0!</v>
          </cell>
          <cell r="O350" t="e">
            <v>#DIV/0!</v>
          </cell>
          <cell r="P350" t="e">
            <v>#DIV/0!</v>
          </cell>
          <cell r="Q350">
            <v>0.98708487084870844</v>
          </cell>
        </row>
        <row r="351">
          <cell r="B351">
            <v>50</v>
          </cell>
          <cell r="C351" t="str">
            <v>Toukai1</v>
          </cell>
          <cell r="D351">
            <v>0.98394495412844041</v>
          </cell>
          <cell r="E351">
            <v>0.98627002288329524</v>
          </cell>
          <cell r="F351">
            <v>0.98645598194130923</v>
          </cell>
          <cell r="G351">
            <v>0.99088838268792712</v>
          </cell>
          <cell r="H351" t="e">
            <v>#DIV/0!</v>
          </cell>
          <cell r="I351" t="e">
            <v>#DIV/0!</v>
          </cell>
          <cell r="J351" t="e">
            <v>#DIV/0!</v>
          </cell>
          <cell r="K351" t="e">
            <v>#DIV/0!</v>
          </cell>
          <cell r="L351" t="e">
            <v>#DIV/0!</v>
          </cell>
          <cell r="M351" t="e">
            <v>#DIV/0!</v>
          </cell>
          <cell r="N351" t="e">
            <v>#DIV/0!</v>
          </cell>
          <cell r="O351" t="e">
            <v>#DIV/0!</v>
          </cell>
          <cell r="P351" t="e">
            <v>#DIV/0!</v>
          </cell>
          <cell r="Q351">
            <v>0.99088838268792712</v>
          </cell>
        </row>
        <row r="352">
          <cell r="B352">
            <v>55</v>
          </cell>
          <cell r="C352" t="str">
            <v>Toukai2</v>
          </cell>
          <cell r="D352">
            <v>0.98852772466539196</v>
          </cell>
          <cell r="E352">
            <v>0.98848368522072938</v>
          </cell>
          <cell r="F352">
            <v>0.98656429942418422</v>
          </cell>
          <cell r="G352">
            <v>0.98666666666666669</v>
          </cell>
          <cell r="H352" t="e">
            <v>#DIV/0!</v>
          </cell>
          <cell r="I352" t="e">
            <v>#DIV/0!</v>
          </cell>
          <cell r="J352" t="e">
            <v>#DIV/0!</v>
          </cell>
          <cell r="K352" t="e">
            <v>#DIV/0!</v>
          </cell>
          <cell r="L352" t="e">
            <v>#DIV/0!</v>
          </cell>
          <cell r="M352" t="e">
            <v>#DIV/0!</v>
          </cell>
          <cell r="N352" t="e">
            <v>#DIV/0!</v>
          </cell>
          <cell r="O352" t="e">
            <v>#DIV/0!</v>
          </cell>
          <cell r="P352" t="e">
            <v>#DIV/0!</v>
          </cell>
          <cell r="Q352">
            <v>0.98666666666666669</v>
          </cell>
        </row>
        <row r="353">
          <cell r="B353">
            <v>65</v>
          </cell>
          <cell r="C353" t="str">
            <v>Kansai3</v>
          </cell>
          <cell r="D353">
            <v>0.97682119205298013</v>
          </cell>
          <cell r="E353">
            <v>0.97682119205298013</v>
          </cell>
          <cell r="F353">
            <v>0.97651006711409394</v>
          </cell>
          <cell r="G353">
            <v>0.98305084745762716</v>
          </cell>
          <cell r="H353" t="e">
            <v>#DIV/0!</v>
          </cell>
          <cell r="I353" t="e">
            <v>#DIV/0!</v>
          </cell>
          <cell r="J353" t="e">
            <v>#DIV/0!</v>
          </cell>
          <cell r="K353" t="e">
            <v>#DIV/0!</v>
          </cell>
          <cell r="L353" t="e">
            <v>#DIV/0!</v>
          </cell>
          <cell r="M353" t="e">
            <v>#DIV/0!</v>
          </cell>
          <cell r="N353" t="e">
            <v>#DIV/0!</v>
          </cell>
          <cell r="O353" t="e">
            <v>#DIV/0!</v>
          </cell>
          <cell r="P353" t="e">
            <v>#DIV/0!</v>
          </cell>
          <cell r="Q353">
            <v>0.98305084745762716</v>
          </cell>
        </row>
        <row r="354">
          <cell r="B354">
            <v>70</v>
          </cell>
          <cell r="C354" t="str">
            <v>Kansai1</v>
          </cell>
          <cell r="D354">
            <v>0.98336414048059151</v>
          </cell>
          <cell r="E354">
            <v>0.97970479704797053</v>
          </cell>
          <cell r="F354">
            <v>0.97781885397412205</v>
          </cell>
          <cell r="G354">
            <v>0.98191681735985537</v>
          </cell>
          <cell r="H354" t="e">
            <v>#DIV/0!</v>
          </cell>
          <cell r="I354" t="e">
            <v>#DIV/0!</v>
          </cell>
          <cell r="J354" t="e">
            <v>#DIV/0!</v>
          </cell>
          <cell r="K354" t="e">
            <v>#DIV/0!</v>
          </cell>
          <cell r="L354" t="e">
            <v>#DIV/0!</v>
          </cell>
          <cell r="M354" t="e">
            <v>#DIV/0!</v>
          </cell>
          <cell r="N354" t="e">
            <v>#DIV/0!</v>
          </cell>
          <cell r="O354" t="e">
            <v>#DIV/0!</v>
          </cell>
          <cell r="P354" t="e">
            <v>#DIV/0!</v>
          </cell>
          <cell r="Q354">
            <v>0.98191681735985537</v>
          </cell>
        </row>
        <row r="355">
          <cell r="B355">
            <v>71</v>
          </cell>
          <cell r="C355" t="str">
            <v>Kansai2</v>
          </cell>
          <cell r="D355">
            <v>0.98706896551724133</v>
          </cell>
          <cell r="E355">
            <v>0.98701298701298701</v>
          </cell>
          <cell r="F355">
            <v>0.98672566371681414</v>
          </cell>
          <cell r="G355">
            <v>0.98675496688741726</v>
          </cell>
          <cell r="H355" t="e">
            <v>#DIV/0!</v>
          </cell>
          <cell r="I355" t="e">
            <v>#DIV/0!</v>
          </cell>
          <cell r="J355" t="e">
            <v>#DIV/0!</v>
          </cell>
          <cell r="K355" t="e">
            <v>#DIV/0!</v>
          </cell>
          <cell r="L355" t="e">
            <v>#DIV/0!</v>
          </cell>
          <cell r="M355" t="e">
            <v>#DIV/0!</v>
          </cell>
          <cell r="N355" t="e">
            <v>#DIV/0!</v>
          </cell>
          <cell r="O355" t="e">
            <v>#DIV/0!</v>
          </cell>
          <cell r="P355" t="e">
            <v>#DIV/0!</v>
          </cell>
          <cell r="Q355">
            <v>0.98675496688741726</v>
          </cell>
        </row>
        <row r="356">
          <cell r="B356">
            <v>72</v>
          </cell>
          <cell r="C356" t="str">
            <v>Hokuriku</v>
          </cell>
          <cell r="D356">
            <v>0</v>
          </cell>
          <cell r="E356">
            <v>0.963963963963964</v>
          </cell>
          <cell r="F356">
            <v>0.9726027397260274</v>
          </cell>
          <cell r="G356">
            <v>0.96330275229357798</v>
          </cell>
          <cell r="H356" t="e">
            <v>#DIV/0!</v>
          </cell>
          <cell r="I356" t="e">
            <v>#DIV/0!</v>
          </cell>
          <cell r="J356" t="e">
            <v>#DIV/0!</v>
          </cell>
          <cell r="K356" t="e">
            <v>#DIV/0!</v>
          </cell>
          <cell r="L356" t="e">
            <v>#DIV/0!</v>
          </cell>
          <cell r="M356" t="e">
            <v>#DIV/0!</v>
          </cell>
          <cell r="N356" t="e">
            <v>#DIV/0!</v>
          </cell>
          <cell r="O356" t="e">
            <v>#DIV/0!</v>
          </cell>
          <cell r="P356" t="e">
            <v>#DIV/0!</v>
          </cell>
          <cell r="Q356">
            <v>0.96330275229357798</v>
          </cell>
        </row>
        <row r="357">
          <cell r="B357">
            <v>75</v>
          </cell>
          <cell r="C357" t="str">
            <v>Okayama</v>
          </cell>
          <cell r="D357">
            <v>0.98326359832635979</v>
          </cell>
          <cell r="E357">
            <v>0.98290598290598286</v>
          </cell>
          <cell r="F357">
            <v>0.98701298701298701</v>
          </cell>
          <cell r="G357">
            <v>0.98245614035087714</v>
          </cell>
          <cell r="H357" t="e">
            <v>#DIV/0!</v>
          </cell>
          <cell r="I357" t="e">
            <v>#DIV/0!</v>
          </cell>
          <cell r="J357" t="e">
            <v>#DIV/0!</v>
          </cell>
          <cell r="K357" t="e">
            <v>#DIV/0!</v>
          </cell>
          <cell r="L357" t="e">
            <v>#DIV/0!</v>
          </cell>
          <cell r="M357" t="e">
            <v>#DIV/0!</v>
          </cell>
          <cell r="N357" t="e">
            <v>#DIV/0!</v>
          </cell>
          <cell r="O357" t="e">
            <v>#DIV/0!</v>
          </cell>
          <cell r="P357" t="e">
            <v>#DIV/0!</v>
          </cell>
          <cell r="Q357">
            <v>0.98245614035087714</v>
          </cell>
        </row>
        <row r="358">
          <cell r="B358">
            <v>77</v>
          </cell>
          <cell r="C358" t="str">
            <v>Shikoku</v>
          </cell>
          <cell r="D358">
            <v>0.99257425742574257</v>
          </cell>
          <cell r="E358">
            <v>0.99232736572890023</v>
          </cell>
          <cell r="F358">
            <v>0.98963730569948183</v>
          </cell>
          <cell r="G358">
            <v>0.99465240641711228</v>
          </cell>
          <cell r="H358" t="e">
            <v>#DIV/0!</v>
          </cell>
          <cell r="I358" t="e">
            <v>#DIV/0!</v>
          </cell>
          <cell r="J358" t="e">
            <v>#DIV/0!</v>
          </cell>
          <cell r="K358" t="e">
            <v>#DIV/0!</v>
          </cell>
          <cell r="L358" t="e">
            <v>#DIV/0!</v>
          </cell>
          <cell r="M358" t="e">
            <v>#DIV/0!</v>
          </cell>
          <cell r="N358" t="e">
            <v>#DIV/0!</v>
          </cell>
          <cell r="O358" t="e">
            <v>#DIV/0!</v>
          </cell>
          <cell r="P358" t="e">
            <v>#DIV/0!</v>
          </cell>
          <cell r="Q358">
            <v>0.99465240641711228</v>
          </cell>
        </row>
        <row r="359">
          <cell r="B359">
            <v>80</v>
          </cell>
          <cell r="C359" t="str">
            <v>Hiroshima</v>
          </cell>
          <cell r="D359">
            <v>0.97266514806378135</v>
          </cell>
          <cell r="E359">
            <v>0.97499999999999998</v>
          </cell>
          <cell r="F359">
            <v>0.97963800904977372</v>
          </cell>
          <cell r="G359">
            <v>0.98177676537585423</v>
          </cell>
          <cell r="H359" t="e">
            <v>#DIV/0!</v>
          </cell>
          <cell r="I359" t="e">
            <v>#DIV/0!</v>
          </cell>
          <cell r="J359" t="e">
            <v>#DIV/0!</v>
          </cell>
          <cell r="K359" t="e">
            <v>#DIV/0!</v>
          </cell>
          <cell r="L359" t="e">
            <v>#DIV/0!</v>
          </cell>
          <cell r="M359" t="e">
            <v>#DIV/0!</v>
          </cell>
          <cell r="N359" t="e">
            <v>#DIV/0!</v>
          </cell>
          <cell r="O359" t="e">
            <v>#DIV/0!</v>
          </cell>
          <cell r="P359" t="e">
            <v>#DIV/0!</v>
          </cell>
          <cell r="Q359">
            <v>0.98177676537585423</v>
          </cell>
        </row>
        <row r="360">
          <cell r="B360">
            <v>90</v>
          </cell>
          <cell r="C360" t="str">
            <v>Kyusyu1</v>
          </cell>
          <cell r="D360">
            <v>0.99713876967095849</v>
          </cell>
          <cell r="E360">
            <v>0.99714285714285711</v>
          </cell>
          <cell r="F360">
            <v>0.99577464788732395</v>
          </cell>
          <cell r="G360">
            <v>0.99432624113475176</v>
          </cell>
          <cell r="H360" t="e">
            <v>#DIV/0!</v>
          </cell>
          <cell r="I360" t="e">
            <v>#DIV/0!</v>
          </cell>
          <cell r="J360" t="e">
            <v>#DIV/0!</v>
          </cell>
          <cell r="K360" t="e">
            <v>#DIV/0!</v>
          </cell>
          <cell r="L360" t="e">
            <v>#DIV/0!</v>
          </cell>
          <cell r="M360" t="e">
            <v>#DIV/0!</v>
          </cell>
          <cell r="N360" t="e">
            <v>#DIV/0!</v>
          </cell>
          <cell r="O360" t="e">
            <v>#DIV/0!</v>
          </cell>
          <cell r="P360" t="e">
            <v>#DIV/0!</v>
          </cell>
          <cell r="Q360">
            <v>0.99432624113475176</v>
          </cell>
        </row>
        <row r="361">
          <cell r="B361">
            <v>91</v>
          </cell>
          <cell r="C361" t="str">
            <v>Kyusyu2</v>
          </cell>
          <cell r="D361">
            <v>0.99082568807339455</v>
          </cell>
          <cell r="E361">
            <v>0.9882352941176471</v>
          </cell>
          <cell r="F361">
            <v>0.99058823529411766</v>
          </cell>
          <cell r="G361">
            <v>0.98837209302325579</v>
          </cell>
          <cell r="H361" t="e">
            <v>#DIV/0!</v>
          </cell>
          <cell r="I361" t="e">
            <v>#DIV/0!</v>
          </cell>
          <cell r="J361" t="e">
            <v>#DIV/0!</v>
          </cell>
          <cell r="K361" t="e">
            <v>#DIV/0!</v>
          </cell>
          <cell r="L361" t="e">
            <v>#DIV/0!</v>
          </cell>
          <cell r="M361" t="e">
            <v>#DIV/0!</v>
          </cell>
          <cell r="N361" t="e">
            <v>#DIV/0!</v>
          </cell>
          <cell r="O361" t="e">
            <v>#DIV/0!</v>
          </cell>
          <cell r="P361" t="e">
            <v>#DIV/0!</v>
          </cell>
          <cell r="Q361">
            <v>0.98837209302325579</v>
          </cell>
        </row>
        <row r="362">
          <cell r="B362">
            <v>0</v>
          </cell>
          <cell r="C362" t="str">
            <v>Total</v>
          </cell>
          <cell r="D362">
            <v>0.93510066274853065</v>
          </cell>
          <cell r="E362">
            <v>0.98476454293628812</v>
          </cell>
          <cell r="F362">
            <v>0.98523100227215354</v>
          </cell>
          <cell r="G362">
            <v>0.98559878726629613</v>
          </cell>
          <cell r="H362" t="e">
            <v>#DIV/0!</v>
          </cell>
          <cell r="I362" t="e">
            <v>#DIV/0!</v>
          </cell>
          <cell r="J362" t="e">
            <v>#DIV/0!</v>
          </cell>
          <cell r="K362" t="e">
            <v>#DIV/0!</v>
          </cell>
          <cell r="L362" t="e">
            <v>#DIV/0!</v>
          </cell>
          <cell r="M362" t="e">
            <v>#DIV/0!</v>
          </cell>
          <cell r="N362" t="e">
            <v>#DIV/0!</v>
          </cell>
          <cell r="O362" t="e">
            <v>#DIV/0!</v>
          </cell>
          <cell r="P362" t="e">
            <v>#DIV/0!</v>
          </cell>
          <cell r="Q362">
            <v>0.98559878726629613</v>
          </cell>
        </row>
        <row r="403">
          <cell r="B403">
            <v>10</v>
          </cell>
          <cell r="C403" t="str">
            <v>Hokkaido</v>
          </cell>
          <cell r="D403">
            <v>298</v>
          </cell>
          <cell r="E403">
            <v>294</v>
          </cell>
          <cell r="F403">
            <v>289</v>
          </cell>
          <cell r="G403">
            <v>282</v>
          </cell>
          <cell r="H403">
            <v>279</v>
          </cell>
          <cell r="I403">
            <v>279</v>
          </cell>
          <cell r="J403">
            <v>279</v>
          </cell>
          <cell r="Q403">
            <v>282</v>
          </cell>
          <cell r="R403">
            <v>0</v>
          </cell>
        </row>
        <row r="404">
          <cell r="B404">
            <v>20</v>
          </cell>
          <cell r="C404" t="str">
            <v>Minamitohoku</v>
          </cell>
          <cell r="D404">
            <v>132</v>
          </cell>
          <cell r="E404">
            <v>131</v>
          </cell>
          <cell r="F404">
            <v>132</v>
          </cell>
          <cell r="G404">
            <v>132</v>
          </cell>
          <cell r="H404">
            <v>128</v>
          </cell>
          <cell r="I404">
            <v>129</v>
          </cell>
          <cell r="J404">
            <v>129</v>
          </cell>
          <cell r="Q404">
            <v>132</v>
          </cell>
          <cell r="R404">
            <v>0</v>
          </cell>
        </row>
        <row r="405">
          <cell r="B405">
            <v>22</v>
          </cell>
          <cell r="C405" t="str">
            <v>Kitatohoku</v>
          </cell>
          <cell r="D405">
            <v>80</v>
          </cell>
          <cell r="E405">
            <v>79</v>
          </cell>
          <cell r="F405">
            <v>79</v>
          </cell>
          <cell r="G405">
            <v>78</v>
          </cell>
          <cell r="H405">
            <v>82</v>
          </cell>
          <cell r="I405">
            <v>81</v>
          </cell>
          <cell r="J405">
            <v>81</v>
          </cell>
          <cell r="Q405">
            <v>78</v>
          </cell>
          <cell r="R405">
            <v>0</v>
          </cell>
        </row>
        <row r="406">
          <cell r="B406">
            <v>25</v>
          </cell>
          <cell r="C406" t="str">
            <v>Kitakanto</v>
          </cell>
          <cell r="D406">
            <v>150</v>
          </cell>
          <cell r="E406">
            <v>148</v>
          </cell>
          <cell r="F406">
            <v>147</v>
          </cell>
          <cell r="G406">
            <v>146</v>
          </cell>
          <cell r="H406">
            <v>143</v>
          </cell>
          <cell r="I406">
            <v>145</v>
          </cell>
          <cell r="J406">
            <v>145</v>
          </cell>
          <cell r="Q406">
            <v>146</v>
          </cell>
          <cell r="R406">
            <v>0</v>
          </cell>
        </row>
        <row r="407">
          <cell r="B407">
            <v>26</v>
          </cell>
          <cell r="C407" t="str">
            <v>Shinetsu</v>
          </cell>
          <cell r="D407">
            <v>130</v>
          </cell>
          <cell r="E407">
            <v>135</v>
          </cell>
          <cell r="F407">
            <v>133</v>
          </cell>
          <cell r="G407">
            <v>133</v>
          </cell>
          <cell r="H407">
            <v>137</v>
          </cell>
          <cell r="I407">
            <v>139</v>
          </cell>
          <cell r="J407">
            <v>140</v>
          </cell>
          <cell r="Q407">
            <v>133</v>
          </cell>
          <cell r="R407">
            <v>0</v>
          </cell>
        </row>
        <row r="408">
          <cell r="B408">
            <v>30</v>
          </cell>
          <cell r="C408" t="str">
            <v>Tokyo1</v>
          </cell>
          <cell r="D408">
            <v>309</v>
          </cell>
          <cell r="E408">
            <v>313</v>
          </cell>
          <cell r="F408">
            <v>313</v>
          </cell>
          <cell r="G408">
            <v>317</v>
          </cell>
          <cell r="H408">
            <v>314</v>
          </cell>
          <cell r="I408">
            <v>308</v>
          </cell>
          <cell r="J408">
            <v>306</v>
          </cell>
          <cell r="Q408">
            <v>317</v>
          </cell>
          <cell r="R408">
            <v>0</v>
          </cell>
        </row>
        <row r="409">
          <cell r="B409">
            <v>31</v>
          </cell>
          <cell r="C409" t="str">
            <v>Tokyo2</v>
          </cell>
          <cell r="D409">
            <v>278</v>
          </cell>
          <cell r="E409">
            <v>278</v>
          </cell>
          <cell r="F409">
            <v>283</v>
          </cell>
          <cell r="G409">
            <v>280</v>
          </cell>
          <cell r="H409">
            <v>285</v>
          </cell>
          <cell r="I409">
            <v>284</v>
          </cell>
          <cell r="J409">
            <v>282</v>
          </cell>
          <cell r="Q409">
            <v>280</v>
          </cell>
          <cell r="R409">
            <v>0</v>
          </cell>
        </row>
        <row r="410">
          <cell r="B410">
            <v>35</v>
          </cell>
          <cell r="C410" t="str">
            <v>Yokohama</v>
          </cell>
          <cell r="D410">
            <v>285</v>
          </cell>
          <cell r="E410">
            <v>284</v>
          </cell>
          <cell r="F410">
            <v>281</v>
          </cell>
          <cell r="G410">
            <v>276</v>
          </cell>
          <cell r="H410">
            <v>268</v>
          </cell>
          <cell r="I410">
            <v>274</v>
          </cell>
          <cell r="J410">
            <v>270</v>
          </cell>
          <cell r="Q410">
            <v>276</v>
          </cell>
          <cell r="R410">
            <v>0</v>
          </cell>
        </row>
        <row r="411">
          <cell r="B411">
            <v>50</v>
          </cell>
          <cell r="C411" t="str">
            <v>Toukai1</v>
          </cell>
          <cell r="D411">
            <v>181</v>
          </cell>
          <cell r="E411">
            <v>185</v>
          </cell>
          <cell r="F411">
            <v>190</v>
          </cell>
          <cell r="G411">
            <v>188</v>
          </cell>
          <cell r="H411">
            <v>192</v>
          </cell>
          <cell r="I411">
            <v>194</v>
          </cell>
          <cell r="J411">
            <v>197</v>
          </cell>
          <cell r="Q411">
            <v>188</v>
          </cell>
          <cell r="R411">
            <v>0</v>
          </cell>
        </row>
        <row r="412">
          <cell r="B412">
            <v>55</v>
          </cell>
          <cell r="C412" t="str">
            <v>Toukai2</v>
          </cell>
          <cell r="D412">
            <v>239</v>
          </cell>
          <cell r="E412">
            <v>242</v>
          </cell>
          <cell r="F412">
            <v>242</v>
          </cell>
          <cell r="G412">
            <v>242</v>
          </cell>
          <cell r="H412">
            <v>240</v>
          </cell>
          <cell r="I412">
            <v>247</v>
          </cell>
          <cell r="J412">
            <v>245</v>
          </cell>
          <cell r="Q412">
            <v>242</v>
          </cell>
          <cell r="R412">
            <v>0</v>
          </cell>
        </row>
        <row r="413">
          <cell r="B413">
            <v>65</v>
          </cell>
          <cell r="C413" t="str">
            <v>Kansai3</v>
          </cell>
          <cell r="D413">
            <v>109</v>
          </cell>
          <cell r="E413">
            <v>112</v>
          </cell>
          <cell r="F413">
            <v>113</v>
          </cell>
          <cell r="G413">
            <v>114</v>
          </cell>
          <cell r="H413">
            <v>114</v>
          </cell>
          <cell r="I413">
            <v>112</v>
          </cell>
          <cell r="J413">
            <v>110</v>
          </cell>
          <cell r="Q413">
            <v>114</v>
          </cell>
          <cell r="R413">
            <v>0</v>
          </cell>
        </row>
        <row r="414">
          <cell r="B414">
            <v>70</v>
          </cell>
          <cell r="C414" t="str">
            <v>Kansai1</v>
          </cell>
          <cell r="D414">
            <v>269</v>
          </cell>
          <cell r="E414">
            <v>267</v>
          </cell>
          <cell r="F414">
            <v>270</v>
          </cell>
          <cell r="G414">
            <v>266</v>
          </cell>
          <cell r="H414">
            <v>268</v>
          </cell>
          <cell r="I414">
            <v>269</v>
          </cell>
          <cell r="J414">
            <v>263</v>
          </cell>
          <cell r="Q414">
            <v>266</v>
          </cell>
          <cell r="R414">
            <v>0</v>
          </cell>
        </row>
        <row r="415">
          <cell r="B415">
            <v>71</v>
          </cell>
          <cell r="C415" t="str">
            <v>Kansai2</v>
          </cell>
          <cell r="D415">
            <v>260</v>
          </cell>
          <cell r="E415">
            <v>257</v>
          </cell>
          <cell r="F415">
            <v>259</v>
          </cell>
          <cell r="G415">
            <v>263</v>
          </cell>
          <cell r="H415">
            <v>258</v>
          </cell>
          <cell r="I415">
            <v>256</v>
          </cell>
          <cell r="J415">
            <v>256</v>
          </cell>
          <cell r="Q415">
            <v>263</v>
          </cell>
          <cell r="R415">
            <v>0</v>
          </cell>
        </row>
        <row r="416">
          <cell r="B416">
            <v>72</v>
          </cell>
          <cell r="C416" t="str">
            <v>Hokuriku</v>
          </cell>
          <cell r="D416">
            <v>68</v>
          </cell>
          <cell r="E416">
            <v>69</v>
          </cell>
          <cell r="F416">
            <v>69</v>
          </cell>
          <cell r="G416">
            <v>68</v>
          </cell>
          <cell r="H416">
            <v>68</v>
          </cell>
          <cell r="I416">
            <v>69</v>
          </cell>
          <cell r="J416">
            <v>67</v>
          </cell>
          <cell r="Q416">
            <v>68</v>
          </cell>
          <cell r="R416">
            <v>0</v>
          </cell>
        </row>
        <row r="417">
          <cell r="B417">
            <v>75</v>
          </cell>
          <cell r="C417" t="str">
            <v>Okayama</v>
          </cell>
          <cell r="D417">
            <v>99</v>
          </cell>
          <cell r="E417">
            <v>96</v>
          </cell>
          <cell r="F417">
            <v>95</v>
          </cell>
          <cell r="G417">
            <v>96</v>
          </cell>
          <cell r="H417">
            <v>97</v>
          </cell>
          <cell r="I417">
            <v>99</v>
          </cell>
          <cell r="J417">
            <v>98</v>
          </cell>
          <cell r="Q417">
            <v>96</v>
          </cell>
          <cell r="R417">
            <v>0</v>
          </cell>
        </row>
        <row r="418">
          <cell r="B418">
            <v>77</v>
          </cell>
          <cell r="C418" t="str">
            <v>Shikoku</v>
          </cell>
          <cell r="D418">
            <v>121</v>
          </cell>
          <cell r="E418">
            <v>122</v>
          </cell>
          <cell r="F418">
            <v>124</v>
          </cell>
          <cell r="G418">
            <v>120</v>
          </cell>
          <cell r="H418">
            <v>120</v>
          </cell>
          <cell r="I418">
            <v>123</v>
          </cell>
          <cell r="J418">
            <v>127</v>
          </cell>
          <cell r="Q418">
            <v>120</v>
          </cell>
          <cell r="R418">
            <v>0</v>
          </cell>
        </row>
        <row r="419">
          <cell r="B419">
            <v>80</v>
          </cell>
          <cell r="C419" t="str">
            <v>Hiroshima</v>
          </cell>
          <cell r="D419">
            <v>200</v>
          </cell>
          <cell r="E419">
            <v>199</v>
          </cell>
          <cell r="F419">
            <v>195</v>
          </cell>
          <cell r="G419">
            <v>200</v>
          </cell>
          <cell r="H419">
            <v>202</v>
          </cell>
          <cell r="I419">
            <v>201</v>
          </cell>
          <cell r="J419">
            <v>192</v>
          </cell>
          <cell r="Q419">
            <v>200</v>
          </cell>
          <cell r="R419">
            <v>0</v>
          </cell>
        </row>
        <row r="420">
          <cell r="B420">
            <v>90</v>
          </cell>
          <cell r="C420" t="str">
            <v>Kyusyu1</v>
          </cell>
          <cell r="D420">
            <v>201</v>
          </cell>
          <cell r="E420">
            <v>198</v>
          </cell>
          <cell r="F420">
            <v>199</v>
          </cell>
          <cell r="G420">
            <v>196</v>
          </cell>
          <cell r="H420">
            <v>201</v>
          </cell>
          <cell r="I420">
            <v>208</v>
          </cell>
          <cell r="J420">
            <v>208</v>
          </cell>
          <cell r="Q420">
            <v>196</v>
          </cell>
          <cell r="R420">
            <v>0</v>
          </cell>
        </row>
        <row r="421">
          <cell r="B421">
            <v>91</v>
          </cell>
          <cell r="C421" t="str">
            <v>Kyusyu2</v>
          </cell>
          <cell r="D421">
            <v>187</v>
          </cell>
          <cell r="E421">
            <v>177</v>
          </cell>
          <cell r="F421">
            <v>173</v>
          </cell>
          <cell r="G421">
            <v>173</v>
          </cell>
          <cell r="H421">
            <v>175</v>
          </cell>
          <cell r="I421">
            <v>172</v>
          </cell>
          <cell r="J421">
            <v>170</v>
          </cell>
          <cell r="Q421">
            <v>173</v>
          </cell>
          <cell r="R421">
            <v>0</v>
          </cell>
        </row>
        <row r="422">
          <cell r="B422">
            <v>1</v>
          </cell>
          <cell r="C422" t="str">
            <v>Others</v>
          </cell>
          <cell r="D422">
            <v>16</v>
          </cell>
          <cell r="E422">
            <v>16</v>
          </cell>
          <cell r="F422">
            <v>17</v>
          </cell>
          <cell r="G422">
            <v>17</v>
          </cell>
          <cell r="H422">
            <v>17</v>
          </cell>
          <cell r="I422">
            <v>18</v>
          </cell>
          <cell r="J422">
            <v>19</v>
          </cell>
          <cell r="Q422">
            <v>17</v>
          </cell>
          <cell r="R422">
            <v>0</v>
          </cell>
        </row>
        <row r="423">
          <cell r="B423">
            <v>0</v>
          </cell>
          <cell r="C423" t="str">
            <v>Total</v>
          </cell>
          <cell r="D423">
            <v>3612</v>
          </cell>
          <cell r="E423">
            <v>3602</v>
          </cell>
          <cell r="F423">
            <v>3603</v>
          </cell>
          <cell r="G423">
            <v>3587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3587</v>
          </cell>
          <cell r="R423">
            <v>0</v>
          </cell>
        </row>
        <row r="424">
          <cell r="B424">
            <v>10</v>
          </cell>
          <cell r="C424" t="str">
            <v>Hokkaido</v>
          </cell>
          <cell r="D424">
            <v>0.64502164502164505</v>
          </cell>
          <cell r="E424">
            <v>0.64332603938730848</v>
          </cell>
          <cell r="F424">
            <v>0.63796909492273735</v>
          </cell>
          <cell r="G424">
            <v>0.62806236080178168</v>
          </cell>
          <cell r="H424" t="e">
            <v>#DIV/0!</v>
          </cell>
          <cell r="I424" t="e">
            <v>#DIV/0!</v>
          </cell>
          <cell r="J424" t="e">
            <v>#DIV/0!</v>
          </cell>
          <cell r="K424" t="e">
            <v>#DIV/0!</v>
          </cell>
          <cell r="L424" t="e">
            <v>#DIV/0!</v>
          </cell>
          <cell r="M424" t="e">
            <v>#DIV/0!</v>
          </cell>
          <cell r="N424" t="e">
            <v>#DIV/0!</v>
          </cell>
          <cell r="O424" t="e">
            <v>#DIV/0!</v>
          </cell>
          <cell r="P424" t="e">
            <v>#DIV/0!</v>
          </cell>
          <cell r="Q424">
            <v>0.62806236080178168</v>
          </cell>
          <cell r="R424" t="e">
            <v>#DIV/0!</v>
          </cell>
        </row>
        <row r="425">
          <cell r="B425">
            <v>20</v>
          </cell>
          <cell r="C425" t="str">
            <v>Minamitohoku</v>
          </cell>
          <cell r="D425">
            <v>0.54098360655737709</v>
          </cell>
          <cell r="E425">
            <v>0.53909465020576131</v>
          </cell>
          <cell r="F425">
            <v>0.54545454545454541</v>
          </cell>
          <cell r="G425">
            <v>0.53658536585365857</v>
          </cell>
          <cell r="H425" t="e">
            <v>#DIV/0!</v>
          </cell>
          <cell r="I425" t="e">
            <v>#DIV/0!</v>
          </cell>
          <cell r="J425" t="e">
            <v>#DIV/0!</v>
          </cell>
          <cell r="K425" t="e">
            <v>#DIV/0!</v>
          </cell>
          <cell r="L425" t="e">
            <v>#DIV/0!</v>
          </cell>
          <cell r="M425" t="e">
            <v>#DIV/0!</v>
          </cell>
          <cell r="N425" t="e">
            <v>#DIV/0!</v>
          </cell>
          <cell r="O425" t="e">
            <v>#DIV/0!</v>
          </cell>
          <cell r="P425" t="e">
            <v>#DIV/0!</v>
          </cell>
          <cell r="Q425">
            <v>0.53658536585365857</v>
          </cell>
          <cell r="R425" t="e">
            <v>#DIV/0!</v>
          </cell>
        </row>
        <row r="426">
          <cell r="B426">
            <v>22</v>
          </cell>
          <cell r="C426" t="str">
            <v>Kitatohoku</v>
          </cell>
          <cell r="D426">
            <v>0.41666666666666669</v>
          </cell>
          <cell r="E426">
            <v>0.40932642487046633</v>
          </cell>
          <cell r="F426">
            <v>0.40721649484536082</v>
          </cell>
          <cell r="G426">
            <v>0.39795918367346939</v>
          </cell>
          <cell r="H426" t="e">
            <v>#DIV/0!</v>
          </cell>
          <cell r="I426" t="e">
            <v>#DIV/0!</v>
          </cell>
          <cell r="J426" t="e">
            <v>#DIV/0!</v>
          </cell>
          <cell r="K426" t="e">
            <v>#DIV/0!</v>
          </cell>
          <cell r="L426" t="e">
            <v>#DIV/0!</v>
          </cell>
          <cell r="M426" t="e">
            <v>#DIV/0!</v>
          </cell>
          <cell r="N426" t="e">
            <v>#DIV/0!</v>
          </cell>
          <cell r="O426" t="e">
            <v>#DIV/0!</v>
          </cell>
          <cell r="P426" t="e">
            <v>#DIV/0!</v>
          </cell>
          <cell r="Q426">
            <v>0.39795918367346939</v>
          </cell>
          <cell r="R426" t="e">
            <v>#DIV/0!</v>
          </cell>
        </row>
        <row r="427">
          <cell r="B427">
            <v>25</v>
          </cell>
          <cell r="C427" t="str">
            <v>Kitakanto</v>
          </cell>
          <cell r="D427">
            <v>0.44776119402985076</v>
          </cell>
          <cell r="E427">
            <v>0.44578313253012047</v>
          </cell>
          <cell r="F427">
            <v>0.44410876132930516</v>
          </cell>
          <cell r="G427">
            <v>0.44242424242424244</v>
          </cell>
          <cell r="H427" t="e">
            <v>#DIV/0!</v>
          </cell>
          <cell r="I427" t="e">
            <v>#DIV/0!</v>
          </cell>
          <cell r="J427" t="e">
            <v>#DIV/0!</v>
          </cell>
          <cell r="K427" t="e">
            <v>#DIV/0!</v>
          </cell>
          <cell r="L427" t="e">
            <v>#DIV/0!</v>
          </cell>
          <cell r="M427" t="e">
            <v>#DIV/0!</v>
          </cell>
          <cell r="N427" t="e">
            <v>#DIV/0!</v>
          </cell>
          <cell r="O427" t="e">
            <v>#DIV/0!</v>
          </cell>
          <cell r="P427" t="e">
            <v>#DIV/0!</v>
          </cell>
          <cell r="Q427">
            <v>0.44242424242424244</v>
          </cell>
          <cell r="R427" t="e">
            <v>#DIV/0!</v>
          </cell>
        </row>
        <row r="428">
          <cell r="B428">
            <v>26</v>
          </cell>
          <cell r="C428" t="str">
            <v>Shinetsu</v>
          </cell>
          <cell r="D428">
            <v>0.56521739130434778</v>
          </cell>
          <cell r="E428">
            <v>0.569620253164557</v>
          </cell>
          <cell r="F428">
            <v>0.55882352941176472</v>
          </cell>
          <cell r="G428">
            <v>0.55882352941176472</v>
          </cell>
          <cell r="H428" t="e">
            <v>#DIV/0!</v>
          </cell>
          <cell r="I428" t="e">
            <v>#DIV/0!</v>
          </cell>
          <cell r="J428" t="e">
            <v>#DIV/0!</v>
          </cell>
          <cell r="K428" t="e">
            <v>#DIV/0!</v>
          </cell>
          <cell r="L428" t="e">
            <v>#DIV/0!</v>
          </cell>
          <cell r="M428" t="e">
            <v>#DIV/0!</v>
          </cell>
          <cell r="N428" t="e">
            <v>#DIV/0!</v>
          </cell>
          <cell r="O428" t="e">
            <v>#DIV/0!</v>
          </cell>
          <cell r="P428" t="e">
            <v>#DIV/0!</v>
          </cell>
          <cell r="Q428">
            <v>0.55882352941176472</v>
          </cell>
          <cell r="R428" t="e">
            <v>#DIV/0!</v>
          </cell>
        </row>
        <row r="429">
          <cell r="B429">
            <v>30</v>
          </cell>
          <cell r="C429" t="str">
            <v>Tokyo1</v>
          </cell>
          <cell r="D429">
            <v>0.38385093167701861</v>
          </cell>
          <cell r="E429">
            <v>0.38737623762376239</v>
          </cell>
          <cell r="F429">
            <v>0.38641975308641974</v>
          </cell>
          <cell r="G429">
            <v>0.39087546239210852</v>
          </cell>
          <cell r="H429" t="e">
            <v>#DIV/0!</v>
          </cell>
          <cell r="I429" t="e">
            <v>#DIV/0!</v>
          </cell>
          <cell r="J429" t="e">
            <v>#DIV/0!</v>
          </cell>
          <cell r="K429" t="e">
            <v>#DIV/0!</v>
          </cell>
          <cell r="L429" t="e">
            <v>#DIV/0!</v>
          </cell>
          <cell r="M429" t="e">
            <v>#DIV/0!</v>
          </cell>
          <cell r="N429" t="e">
            <v>#DIV/0!</v>
          </cell>
          <cell r="O429" t="e">
            <v>#DIV/0!</v>
          </cell>
          <cell r="P429" t="e">
            <v>#DIV/0!</v>
          </cell>
          <cell r="Q429">
            <v>0.39087546239210852</v>
          </cell>
          <cell r="R429" t="e">
            <v>#DIV/0!</v>
          </cell>
        </row>
        <row r="430">
          <cell r="B430">
            <v>31</v>
          </cell>
          <cell r="C430" t="str">
            <v>Tokyo2</v>
          </cell>
          <cell r="D430">
            <v>0.56275303643724695</v>
          </cell>
          <cell r="E430">
            <v>0.55823293172690758</v>
          </cell>
          <cell r="F430">
            <v>0.56599999999999995</v>
          </cell>
          <cell r="G430">
            <v>0.56000000000000005</v>
          </cell>
          <cell r="H430" t="e">
            <v>#DIV/0!</v>
          </cell>
          <cell r="I430" t="e">
            <v>#DIV/0!</v>
          </cell>
          <cell r="J430" t="e">
            <v>#DIV/0!</v>
          </cell>
          <cell r="K430" t="e">
            <v>#DIV/0!</v>
          </cell>
          <cell r="L430" t="e">
            <v>#DIV/0!</v>
          </cell>
          <cell r="M430" t="e">
            <v>#DIV/0!</v>
          </cell>
          <cell r="N430" t="e">
            <v>#DIV/0!</v>
          </cell>
          <cell r="O430" t="e">
            <v>#DIV/0!</v>
          </cell>
          <cell r="P430" t="e">
            <v>#DIV/0!</v>
          </cell>
          <cell r="Q430">
            <v>0.56000000000000005</v>
          </cell>
          <cell r="R430" t="e">
            <v>#DIV/0!</v>
          </cell>
        </row>
        <row r="431">
          <cell r="B431">
            <v>35</v>
          </cell>
          <cell r="C431" t="str">
            <v>Yokohama</v>
          </cell>
          <cell r="D431">
            <v>0.51351351351351349</v>
          </cell>
          <cell r="E431">
            <v>0.5126353790613718</v>
          </cell>
          <cell r="F431">
            <v>0.50722021660649819</v>
          </cell>
          <cell r="G431">
            <v>0.50090744101633389</v>
          </cell>
          <cell r="H431" t="e">
            <v>#DIV/0!</v>
          </cell>
          <cell r="I431" t="e">
            <v>#DIV/0!</v>
          </cell>
          <cell r="J431" t="e">
            <v>#DIV/0!</v>
          </cell>
          <cell r="K431" t="e">
            <v>#DIV/0!</v>
          </cell>
          <cell r="L431" t="e">
            <v>#DIV/0!</v>
          </cell>
          <cell r="M431" t="e">
            <v>#DIV/0!</v>
          </cell>
          <cell r="N431" t="e">
            <v>#DIV/0!</v>
          </cell>
          <cell r="O431" t="e">
            <v>#DIV/0!</v>
          </cell>
          <cell r="P431" t="e">
            <v>#DIV/0!</v>
          </cell>
          <cell r="Q431">
            <v>0.50090744101633389</v>
          </cell>
          <cell r="R431" t="e">
            <v>#DIV/0!</v>
          </cell>
        </row>
        <row r="432">
          <cell r="B432">
            <v>50</v>
          </cell>
          <cell r="C432" t="str">
            <v>Toukai1</v>
          </cell>
          <cell r="D432">
            <v>0.39867841409691629</v>
          </cell>
          <cell r="E432">
            <v>0.4057017543859649</v>
          </cell>
          <cell r="F432">
            <v>0.41666666666666669</v>
          </cell>
          <cell r="G432">
            <v>0.41409691629955947</v>
          </cell>
          <cell r="H432" t="e">
            <v>#DIV/0!</v>
          </cell>
          <cell r="I432" t="e">
            <v>#DIV/0!</v>
          </cell>
          <cell r="J432" t="e">
            <v>#DIV/0!</v>
          </cell>
          <cell r="K432" t="e">
            <v>#DIV/0!</v>
          </cell>
          <cell r="L432" t="e">
            <v>#DIV/0!</v>
          </cell>
          <cell r="M432" t="e">
            <v>#DIV/0!</v>
          </cell>
          <cell r="N432" t="e">
            <v>#DIV/0!</v>
          </cell>
          <cell r="O432" t="e">
            <v>#DIV/0!</v>
          </cell>
          <cell r="P432" t="e">
            <v>#DIV/0!</v>
          </cell>
          <cell r="Q432">
            <v>0.41409691629955947</v>
          </cell>
          <cell r="R432" t="e">
            <v>#DIV/0!</v>
          </cell>
        </row>
        <row r="433">
          <cell r="B433">
            <v>55</v>
          </cell>
          <cell r="C433" t="str">
            <v>Toukai2</v>
          </cell>
          <cell r="D433">
            <v>0.45697896749521988</v>
          </cell>
          <cell r="E433">
            <v>0.4653846153846154</v>
          </cell>
          <cell r="F433">
            <v>0.46990291262135925</v>
          </cell>
          <cell r="G433">
            <v>0.47173489278752434</v>
          </cell>
          <cell r="H433" t="e">
            <v>#DIV/0!</v>
          </cell>
          <cell r="I433" t="e">
            <v>#DIV/0!</v>
          </cell>
          <cell r="J433" t="e">
            <v>#DIV/0!</v>
          </cell>
          <cell r="K433" t="e">
            <v>#DIV/0!</v>
          </cell>
          <cell r="L433" t="e">
            <v>#DIV/0!</v>
          </cell>
          <cell r="M433" t="e">
            <v>#DIV/0!</v>
          </cell>
          <cell r="N433" t="e">
            <v>#DIV/0!</v>
          </cell>
          <cell r="O433" t="e">
            <v>#DIV/0!</v>
          </cell>
          <cell r="P433" t="e">
            <v>#DIV/0!</v>
          </cell>
          <cell r="Q433">
            <v>0.47173489278752434</v>
          </cell>
          <cell r="R433" t="e">
            <v>#DIV/0!</v>
          </cell>
        </row>
        <row r="434">
          <cell r="B434">
            <v>65</v>
          </cell>
          <cell r="C434" t="str">
            <v>Kansai3</v>
          </cell>
          <cell r="D434">
            <v>0.37716262975778547</v>
          </cell>
          <cell r="E434">
            <v>0.38754325259515571</v>
          </cell>
          <cell r="F434">
            <v>0.38831615120274915</v>
          </cell>
          <cell r="G434">
            <v>0.3904109589041096</v>
          </cell>
          <cell r="H434" t="e">
            <v>#DIV/0!</v>
          </cell>
          <cell r="I434" t="e">
            <v>#DIV/0!</v>
          </cell>
          <cell r="J434" t="e">
            <v>#DIV/0!</v>
          </cell>
          <cell r="K434" t="e">
            <v>#DIV/0!</v>
          </cell>
          <cell r="L434" t="e">
            <v>#DIV/0!</v>
          </cell>
          <cell r="M434" t="e">
            <v>#DIV/0!</v>
          </cell>
          <cell r="N434" t="e">
            <v>#DIV/0!</v>
          </cell>
          <cell r="O434" t="e">
            <v>#DIV/0!</v>
          </cell>
          <cell r="P434" t="e">
            <v>#DIV/0!</v>
          </cell>
          <cell r="Q434">
            <v>0.3904109589041096</v>
          </cell>
          <cell r="R434" t="e">
            <v>#DIV/0!</v>
          </cell>
        </row>
        <row r="435">
          <cell r="B435">
            <v>70</v>
          </cell>
          <cell r="C435" t="str">
            <v>Kansai1</v>
          </cell>
          <cell r="D435">
            <v>0.49448529411764708</v>
          </cell>
          <cell r="E435">
            <v>0.4972067039106145</v>
          </cell>
          <cell r="F435">
            <v>0.49360146252285192</v>
          </cell>
          <cell r="G435">
            <v>0.48188405797101447</v>
          </cell>
          <cell r="H435" t="e">
            <v>#DIV/0!</v>
          </cell>
          <cell r="I435" t="e">
            <v>#DIV/0!</v>
          </cell>
          <cell r="J435" t="e">
            <v>#DIV/0!</v>
          </cell>
          <cell r="K435" t="e">
            <v>#DIV/0!</v>
          </cell>
          <cell r="L435" t="e">
            <v>#DIV/0!</v>
          </cell>
          <cell r="M435" t="e">
            <v>#DIV/0!</v>
          </cell>
          <cell r="N435" t="e">
            <v>#DIV/0!</v>
          </cell>
          <cell r="O435" t="e">
            <v>#DIV/0!</v>
          </cell>
          <cell r="P435" t="e">
            <v>#DIV/0!</v>
          </cell>
          <cell r="Q435">
            <v>0.48188405797101447</v>
          </cell>
          <cell r="R435" t="e">
            <v>#DIV/0!</v>
          </cell>
        </row>
        <row r="436">
          <cell r="B436">
            <v>71</v>
          </cell>
          <cell r="C436" t="str">
            <v>Kansai2</v>
          </cell>
          <cell r="D436">
            <v>0.57777777777777772</v>
          </cell>
          <cell r="E436">
            <v>0.5736607142857143</v>
          </cell>
          <cell r="F436">
            <v>0.57427937915742788</v>
          </cell>
          <cell r="G436">
            <v>0.58057395143487855</v>
          </cell>
          <cell r="H436" t="e">
            <v>#DIV/0!</v>
          </cell>
          <cell r="I436" t="e">
            <v>#DIV/0!</v>
          </cell>
          <cell r="J436" t="e">
            <v>#DIV/0!</v>
          </cell>
          <cell r="K436" t="e">
            <v>#DIV/0!</v>
          </cell>
          <cell r="L436" t="e">
            <v>#DIV/0!</v>
          </cell>
          <cell r="M436" t="e">
            <v>#DIV/0!</v>
          </cell>
          <cell r="N436" t="e">
            <v>#DIV/0!</v>
          </cell>
          <cell r="O436" t="e">
            <v>#DIV/0!</v>
          </cell>
          <cell r="P436" t="e">
            <v>#DIV/0!</v>
          </cell>
          <cell r="Q436">
            <v>0.58057395143487855</v>
          </cell>
          <cell r="R436" t="e">
            <v>#DIV/0!</v>
          </cell>
        </row>
        <row r="437">
          <cell r="B437">
            <v>72</v>
          </cell>
          <cell r="C437" t="str">
            <v>Hokuriku</v>
          </cell>
          <cell r="D437">
            <v>0.32535885167464113</v>
          </cell>
          <cell r="E437">
            <v>0.32547169811320753</v>
          </cell>
          <cell r="F437">
            <v>0.32242990654205606</v>
          </cell>
          <cell r="G437">
            <v>0.32075471698113206</v>
          </cell>
          <cell r="H437" t="e">
            <v>#DIV/0!</v>
          </cell>
          <cell r="I437" t="e">
            <v>#DIV/0!</v>
          </cell>
          <cell r="J437" t="e">
            <v>#DIV/0!</v>
          </cell>
          <cell r="K437" t="e">
            <v>#DIV/0!</v>
          </cell>
          <cell r="L437" t="e">
            <v>#DIV/0!</v>
          </cell>
          <cell r="M437" t="e">
            <v>#DIV/0!</v>
          </cell>
          <cell r="N437" t="e">
            <v>#DIV/0!</v>
          </cell>
          <cell r="O437" t="e">
            <v>#DIV/0!</v>
          </cell>
          <cell r="P437" t="e">
            <v>#DIV/0!</v>
          </cell>
          <cell r="Q437">
            <v>0.32075471698113206</v>
          </cell>
          <cell r="R437" t="e">
            <v>#DIV/0!</v>
          </cell>
        </row>
        <row r="438">
          <cell r="B438">
            <v>75</v>
          </cell>
          <cell r="C438" t="str">
            <v>Okayama</v>
          </cell>
          <cell r="D438">
            <v>0.40740740740740738</v>
          </cell>
          <cell r="E438">
            <v>0.39669421487603307</v>
          </cell>
          <cell r="F438">
            <v>0.39583333333333331</v>
          </cell>
          <cell r="G438">
            <v>0.40677966101694918</v>
          </cell>
          <cell r="H438" t="e">
            <v>#DIV/0!</v>
          </cell>
          <cell r="I438" t="e">
            <v>#DIV/0!</v>
          </cell>
          <cell r="J438" t="e">
            <v>#DIV/0!</v>
          </cell>
          <cell r="K438" t="e">
            <v>#DIV/0!</v>
          </cell>
          <cell r="L438" t="e">
            <v>#DIV/0!</v>
          </cell>
          <cell r="M438" t="e">
            <v>#DIV/0!</v>
          </cell>
          <cell r="N438" t="e">
            <v>#DIV/0!</v>
          </cell>
          <cell r="O438" t="e">
            <v>#DIV/0!</v>
          </cell>
          <cell r="P438" t="e">
            <v>#DIV/0!</v>
          </cell>
          <cell r="Q438">
            <v>0.40677966101694918</v>
          </cell>
          <cell r="R438" t="e">
            <v>#DIV/0!</v>
          </cell>
        </row>
        <row r="439">
          <cell r="B439">
            <v>77</v>
          </cell>
          <cell r="C439" t="str">
            <v>Shikoku</v>
          </cell>
          <cell r="D439">
            <v>0.2944038929440389</v>
          </cell>
          <cell r="E439">
            <v>0.3012345679012346</v>
          </cell>
          <cell r="F439">
            <v>0.30845771144278605</v>
          </cell>
          <cell r="G439">
            <v>0.30769230769230771</v>
          </cell>
          <cell r="H439" t="e">
            <v>#DIV/0!</v>
          </cell>
          <cell r="I439" t="e">
            <v>#DIV/0!</v>
          </cell>
          <cell r="J439" t="e">
            <v>#DIV/0!</v>
          </cell>
          <cell r="K439" t="e">
            <v>#DIV/0!</v>
          </cell>
          <cell r="L439" t="e">
            <v>#DIV/0!</v>
          </cell>
          <cell r="M439" t="e">
            <v>#DIV/0!</v>
          </cell>
          <cell r="N439" t="e">
            <v>#DIV/0!</v>
          </cell>
          <cell r="O439" t="e">
            <v>#DIV/0!</v>
          </cell>
          <cell r="P439" t="e">
            <v>#DIV/0!</v>
          </cell>
          <cell r="Q439">
            <v>0.30769230769230771</v>
          </cell>
          <cell r="R439" t="e">
            <v>#DIV/0!</v>
          </cell>
        </row>
        <row r="440">
          <cell r="B440">
            <v>80</v>
          </cell>
          <cell r="C440" t="str">
            <v>Hiroshima</v>
          </cell>
          <cell r="D440">
            <v>0.4357298474945534</v>
          </cell>
          <cell r="E440">
            <v>0.42795698924731185</v>
          </cell>
          <cell r="F440">
            <v>0.42207792207792205</v>
          </cell>
          <cell r="G440">
            <v>0.43383947939262474</v>
          </cell>
          <cell r="H440" t="e">
            <v>#DIV/0!</v>
          </cell>
          <cell r="I440" t="e">
            <v>#DIV/0!</v>
          </cell>
          <cell r="J440" t="e">
            <v>#DIV/0!</v>
          </cell>
          <cell r="K440" t="e">
            <v>#DIV/0!</v>
          </cell>
          <cell r="L440" t="e">
            <v>#DIV/0!</v>
          </cell>
          <cell r="M440" t="e">
            <v>#DIV/0!</v>
          </cell>
          <cell r="N440" t="e">
            <v>#DIV/0!</v>
          </cell>
          <cell r="O440" t="e">
            <v>#DIV/0!</v>
          </cell>
          <cell r="P440" t="e">
            <v>#DIV/0!</v>
          </cell>
          <cell r="Q440">
            <v>0.43383947939262474</v>
          </cell>
          <cell r="R440" t="e">
            <v>#DIV/0!</v>
          </cell>
        </row>
        <row r="441">
          <cell r="B441">
            <v>90</v>
          </cell>
          <cell r="C441" t="str">
            <v>Kyusyu1</v>
          </cell>
          <cell r="D441">
            <v>0.26943699731903487</v>
          </cell>
          <cell r="E441">
            <v>0.26470588235294118</v>
          </cell>
          <cell r="F441">
            <v>0.26184210526315788</v>
          </cell>
          <cell r="G441">
            <v>0.25620915032679736</v>
          </cell>
          <cell r="H441" t="e">
            <v>#DIV/0!</v>
          </cell>
          <cell r="I441" t="e">
            <v>#DIV/0!</v>
          </cell>
          <cell r="J441" t="e">
            <v>#DIV/0!</v>
          </cell>
          <cell r="K441" t="e">
            <v>#DIV/0!</v>
          </cell>
          <cell r="L441" t="e">
            <v>#DIV/0!</v>
          </cell>
          <cell r="M441" t="e">
            <v>#DIV/0!</v>
          </cell>
          <cell r="N441" t="e">
            <v>#DIV/0!</v>
          </cell>
          <cell r="O441" t="e">
            <v>#DIV/0!</v>
          </cell>
          <cell r="P441" t="e">
            <v>#DIV/0!</v>
          </cell>
          <cell r="Q441">
            <v>0.25620915032679736</v>
          </cell>
          <cell r="R441" t="e">
            <v>#DIV/0!</v>
          </cell>
        </row>
        <row r="442">
          <cell r="B442">
            <v>91</v>
          </cell>
          <cell r="C442" t="str">
            <v>Kyusyu2</v>
          </cell>
          <cell r="D442">
            <v>0.43187066974595845</v>
          </cell>
          <cell r="E442">
            <v>0.41258741258741261</v>
          </cell>
          <cell r="F442">
            <v>0.39588100686498856</v>
          </cell>
          <cell r="G442">
            <v>0.39407744874715261</v>
          </cell>
          <cell r="H442" t="e">
            <v>#DIV/0!</v>
          </cell>
          <cell r="I442" t="e">
            <v>#DIV/0!</v>
          </cell>
          <cell r="J442" t="e">
            <v>#DIV/0!</v>
          </cell>
          <cell r="K442" t="e">
            <v>#DIV/0!</v>
          </cell>
          <cell r="L442" t="e">
            <v>#DIV/0!</v>
          </cell>
          <cell r="M442" t="e">
            <v>#DIV/0!</v>
          </cell>
          <cell r="N442" t="e">
            <v>#DIV/0!</v>
          </cell>
          <cell r="O442" t="e">
            <v>#DIV/0!</v>
          </cell>
          <cell r="P442" t="e">
            <v>#DIV/0!</v>
          </cell>
          <cell r="Q442">
            <v>0.39407744874715261</v>
          </cell>
          <cell r="R442" t="e">
            <v>#DIV/0!</v>
          </cell>
        </row>
        <row r="443">
          <cell r="B443">
            <v>1</v>
          </cell>
          <cell r="C443" t="str">
            <v>Others</v>
          </cell>
          <cell r="D443">
            <v>1.9806882891804903E-3</v>
          </cell>
          <cell r="E443">
            <v>1.9819150253932863E-3</v>
          </cell>
          <cell r="F443">
            <v>2.0995430406323332E-3</v>
          </cell>
          <cell r="G443">
            <v>2.1018793273986152E-3</v>
          </cell>
          <cell r="H443" t="e">
            <v>#DIV/0!</v>
          </cell>
          <cell r="I443" t="e">
            <v>#DIV/0!</v>
          </cell>
          <cell r="J443" t="e">
            <v>#DIV/0!</v>
          </cell>
          <cell r="K443" t="e">
            <v>#DIV/0!</v>
          </cell>
          <cell r="L443" t="e">
            <v>#DIV/0!</v>
          </cell>
          <cell r="M443" t="e">
            <v>#DIV/0!</v>
          </cell>
          <cell r="N443" t="e">
            <v>#DIV/0!</v>
          </cell>
          <cell r="O443" t="e">
            <v>#DIV/0!</v>
          </cell>
          <cell r="P443" t="e">
            <v>#DIV/0!</v>
          </cell>
          <cell r="Q443">
            <v>2.1018793273986152E-3</v>
          </cell>
          <cell r="R443" t="e">
            <v>#DIV/0!</v>
          </cell>
        </row>
        <row r="444">
          <cell r="B444">
            <v>0</v>
          </cell>
          <cell r="C444" t="str">
            <v>Total</v>
          </cell>
          <cell r="D444">
            <v>0.44714038128249567</v>
          </cell>
          <cell r="E444">
            <v>0.44617862009166359</v>
          </cell>
          <cell r="F444">
            <v>0.44497962208225267</v>
          </cell>
          <cell r="G444">
            <v>0.44349653808110784</v>
          </cell>
          <cell r="H444" t="e">
            <v>#DIV/0!</v>
          </cell>
          <cell r="I444" t="e">
            <v>#DIV/0!</v>
          </cell>
          <cell r="J444" t="e">
            <v>#DIV/0!</v>
          </cell>
          <cell r="K444" t="e">
            <v>#DIV/0!</v>
          </cell>
          <cell r="L444" t="e">
            <v>#DIV/0!</v>
          </cell>
          <cell r="M444" t="e">
            <v>#DIV/0!</v>
          </cell>
          <cell r="N444" t="e">
            <v>#DIV/0!</v>
          </cell>
          <cell r="O444" t="e">
            <v>#DIV/0!</v>
          </cell>
          <cell r="P444" t="e">
            <v>#DIV/0!</v>
          </cell>
          <cell r="Q444">
            <v>0.44349653808110784</v>
          </cell>
          <cell r="R444" t="e">
            <v>#DIV/0!</v>
          </cell>
        </row>
        <row r="445">
          <cell r="B445" t="str">
            <v>J10</v>
          </cell>
          <cell r="C445" t="str">
            <v>Hokkaido</v>
          </cell>
          <cell r="D445">
            <v>82</v>
          </cell>
          <cell r="E445">
            <v>5</v>
          </cell>
          <cell r="F445">
            <v>8</v>
          </cell>
          <cell r="G445">
            <v>9</v>
          </cell>
          <cell r="H445">
            <v>7</v>
          </cell>
          <cell r="I445">
            <v>7</v>
          </cell>
          <cell r="J445">
            <v>8</v>
          </cell>
          <cell r="K445">
            <v>5</v>
          </cell>
          <cell r="L445">
            <v>11</v>
          </cell>
          <cell r="M445">
            <v>2</v>
          </cell>
          <cell r="N445">
            <v>7</v>
          </cell>
          <cell r="O445">
            <v>14</v>
          </cell>
          <cell r="P445">
            <v>9</v>
          </cell>
          <cell r="Q445">
            <v>36</v>
          </cell>
          <cell r="R445">
            <v>36</v>
          </cell>
        </row>
        <row r="446">
          <cell r="B446" t="str">
            <v>J20</v>
          </cell>
          <cell r="C446" t="str">
            <v>Minamitohoku</v>
          </cell>
          <cell r="D446">
            <v>27</v>
          </cell>
          <cell r="E446">
            <v>2</v>
          </cell>
          <cell r="F446">
            <v>3</v>
          </cell>
          <cell r="G446">
            <v>3</v>
          </cell>
          <cell r="H446">
            <v>1</v>
          </cell>
          <cell r="I446">
            <v>1</v>
          </cell>
          <cell r="J446">
            <v>4</v>
          </cell>
          <cell r="K446">
            <v>5</v>
          </cell>
          <cell r="L446">
            <v>1</v>
          </cell>
          <cell r="M446">
            <v>1</v>
          </cell>
          <cell r="N446">
            <v>2</v>
          </cell>
          <cell r="O446">
            <v>0</v>
          </cell>
          <cell r="P446">
            <v>2</v>
          </cell>
          <cell r="Q446">
            <v>10</v>
          </cell>
          <cell r="R446">
            <v>10</v>
          </cell>
        </row>
        <row r="447">
          <cell r="B447" t="str">
            <v>J22</v>
          </cell>
          <cell r="C447" t="str">
            <v>Kitatohoku</v>
          </cell>
          <cell r="D447">
            <v>27</v>
          </cell>
          <cell r="E447">
            <v>3</v>
          </cell>
          <cell r="F447">
            <v>2</v>
          </cell>
          <cell r="G447">
            <v>2</v>
          </cell>
          <cell r="H447">
            <v>3</v>
          </cell>
          <cell r="I447">
            <v>1</v>
          </cell>
          <cell r="J447">
            <v>3</v>
          </cell>
          <cell r="K447">
            <v>1</v>
          </cell>
          <cell r="L447">
            <v>1</v>
          </cell>
          <cell r="M447">
            <v>3</v>
          </cell>
          <cell r="N447">
            <v>5</v>
          </cell>
          <cell r="O447">
            <v>2</v>
          </cell>
          <cell r="P447">
            <v>1</v>
          </cell>
          <cell r="Q447">
            <v>11</v>
          </cell>
          <cell r="R447">
            <v>11</v>
          </cell>
        </row>
        <row r="448">
          <cell r="B448" t="str">
            <v>J25</v>
          </cell>
          <cell r="C448" t="str">
            <v>Kitakanto</v>
          </cell>
          <cell r="D448">
            <v>42</v>
          </cell>
          <cell r="E448">
            <v>2</v>
          </cell>
          <cell r="F448">
            <v>4</v>
          </cell>
          <cell r="G448">
            <v>4</v>
          </cell>
          <cell r="H448">
            <v>1</v>
          </cell>
          <cell r="I448">
            <v>5</v>
          </cell>
          <cell r="J448">
            <v>4</v>
          </cell>
          <cell r="K448">
            <v>4</v>
          </cell>
          <cell r="L448">
            <v>4</v>
          </cell>
          <cell r="M448">
            <v>3</v>
          </cell>
          <cell r="N448">
            <v>2</v>
          </cell>
          <cell r="O448">
            <v>4</v>
          </cell>
          <cell r="P448">
            <v>3</v>
          </cell>
          <cell r="Q448">
            <v>16</v>
          </cell>
          <cell r="R448">
            <v>16</v>
          </cell>
        </row>
        <row r="449">
          <cell r="B449" t="str">
            <v>J26</v>
          </cell>
          <cell r="C449" t="str">
            <v>Shinetsu</v>
          </cell>
          <cell r="D449">
            <v>46</v>
          </cell>
          <cell r="E449">
            <v>5</v>
          </cell>
          <cell r="F449">
            <v>3</v>
          </cell>
          <cell r="G449">
            <v>3</v>
          </cell>
          <cell r="H449">
            <v>5</v>
          </cell>
          <cell r="I449">
            <v>4</v>
          </cell>
          <cell r="J449">
            <v>7</v>
          </cell>
          <cell r="K449">
            <v>2</v>
          </cell>
          <cell r="L449">
            <v>4</v>
          </cell>
          <cell r="M449">
            <v>2</v>
          </cell>
          <cell r="N449">
            <v>4</v>
          </cell>
          <cell r="O449">
            <v>5</v>
          </cell>
          <cell r="P449">
            <v>7</v>
          </cell>
          <cell r="Q449">
            <v>20</v>
          </cell>
          <cell r="R449">
            <v>20</v>
          </cell>
        </row>
        <row r="450">
          <cell r="B450" t="str">
            <v>J30</v>
          </cell>
          <cell r="C450" t="str">
            <v>Tokyo1</v>
          </cell>
          <cell r="D450">
            <v>61</v>
          </cell>
          <cell r="E450">
            <v>6</v>
          </cell>
          <cell r="F450">
            <v>7</v>
          </cell>
          <cell r="G450">
            <v>7</v>
          </cell>
          <cell r="H450">
            <v>5</v>
          </cell>
          <cell r="I450">
            <v>4</v>
          </cell>
          <cell r="J450">
            <v>6</v>
          </cell>
          <cell r="K450">
            <v>7</v>
          </cell>
          <cell r="L450">
            <v>4</v>
          </cell>
          <cell r="M450">
            <v>4</v>
          </cell>
          <cell r="N450">
            <v>2</v>
          </cell>
          <cell r="O450">
            <v>2</v>
          </cell>
          <cell r="P450">
            <v>0</v>
          </cell>
          <cell r="Q450">
            <v>29</v>
          </cell>
          <cell r="R450">
            <v>29</v>
          </cell>
        </row>
        <row r="451">
          <cell r="B451" t="str">
            <v>J31</v>
          </cell>
          <cell r="C451" t="str">
            <v>Tokyo2</v>
          </cell>
          <cell r="D451">
            <v>67</v>
          </cell>
          <cell r="E451">
            <v>6</v>
          </cell>
          <cell r="F451">
            <v>7</v>
          </cell>
          <cell r="G451">
            <v>4</v>
          </cell>
          <cell r="H451">
            <v>9</v>
          </cell>
          <cell r="I451">
            <v>6</v>
          </cell>
          <cell r="J451">
            <v>8</v>
          </cell>
          <cell r="K451">
            <v>7</v>
          </cell>
          <cell r="L451">
            <v>5</v>
          </cell>
          <cell r="M451">
            <v>9</v>
          </cell>
          <cell r="N451">
            <v>3</v>
          </cell>
          <cell r="O451">
            <v>4</v>
          </cell>
          <cell r="P451">
            <v>5</v>
          </cell>
          <cell r="Q451">
            <v>32</v>
          </cell>
          <cell r="R451">
            <v>32</v>
          </cell>
        </row>
        <row r="452">
          <cell r="B452" t="str">
            <v>J35</v>
          </cell>
          <cell r="C452" t="str">
            <v>Yokohama</v>
          </cell>
          <cell r="D452">
            <v>75</v>
          </cell>
          <cell r="E452">
            <v>6</v>
          </cell>
          <cell r="F452">
            <v>6</v>
          </cell>
          <cell r="G452">
            <v>6</v>
          </cell>
          <cell r="H452">
            <v>3</v>
          </cell>
          <cell r="I452">
            <v>6</v>
          </cell>
          <cell r="J452">
            <v>8</v>
          </cell>
          <cell r="K452">
            <v>11</v>
          </cell>
          <cell r="L452">
            <v>2</v>
          </cell>
          <cell r="M452">
            <v>2</v>
          </cell>
          <cell r="N452">
            <v>7</v>
          </cell>
          <cell r="O452">
            <v>10</v>
          </cell>
          <cell r="P452">
            <v>3</v>
          </cell>
          <cell r="Q452">
            <v>27</v>
          </cell>
          <cell r="R452">
            <v>27</v>
          </cell>
        </row>
        <row r="453">
          <cell r="B453" t="str">
            <v>J50</v>
          </cell>
          <cell r="C453" t="str">
            <v>Toukai1</v>
          </cell>
          <cell r="D453">
            <v>39</v>
          </cell>
          <cell r="E453">
            <v>5</v>
          </cell>
          <cell r="F453">
            <v>3</v>
          </cell>
          <cell r="G453">
            <v>2</v>
          </cell>
          <cell r="H453">
            <v>2</v>
          </cell>
          <cell r="I453">
            <v>1</v>
          </cell>
          <cell r="J453">
            <v>1</v>
          </cell>
          <cell r="K453">
            <v>1</v>
          </cell>
          <cell r="L453">
            <v>5</v>
          </cell>
          <cell r="M453">
            <v>4</v>
          </cell>
          <cell r="N453">
            <v>3</v>
          </cell>
          <cell r="O453">
            <v>3</v>
          </cell>
          <cell r="P453">
            <v>2</v>
          </cell>
          <cell r="Q453">
            <v>13</v>
          </cell>
          <cell r="R453">
            <v>13</v>
          </cell>
        </row>
        <row r="454">
          <cell r="B454" t="str">
            <v>J55</v>
          </cell>
          <cell r="C454" t="str">
            <v>Toukai2</v>
          </cell>
          <cell r="D454">
            <v>51</v>
          </cell>
          <cell r="E454">
            <v>5</v>
          </cell>
          <cell r="F454">
            <v>7</v>
          </cell>
          <cell r="G454">
            <v>7</v>
          </cell>
          <cell r="H454">
            <v>2</v>
          </cell>
          <cell r="I454">
            <v>7</v>
          </cell>
          <cell r="J454">
            <v>3</v>
          </cell>
          <cell r="K454">
            <v>9</v>
          </cell>
          <cell r="L454">
            <v>4</v>
          </cell>
          <cell r="M454">
            <v>2</v>
          </cell>
          <cell r="N454">
            <v>1</v>
          </cell>
          <cell r="O454">
            <v>3</v>
          </cell>
          <cell r="P454">
            <v>1</v>
          </cell>
          <cell r="Q454">
            <v>28</v>
          </cell>
          <cell r="R454">
            <v>28</v>
          </cell>
        </row>
        <row r="455">
          <cell r="B455" t="str">
            <v>J65</v>
          </cell>
          <cell r="C455" t="str">
            <v>Kansai3</v>
          </cell>
          <cell r="D455">
            <v>20</v>
          </cell>
          <cell r="E455">
            <v>0</v>
          </cell>
          <cell r="F455">
            <v>2</v>
          </cell>
          <cell r="G455">
            <v>1</v>
          </cell>
          <cell r="H455">
            <v>1</v>
          </cell>
          <cell r="I455">
            <v>0</v>
          </cell>
          <cell r="J455">
            <v>3</v>
          </cell>
          <cell r="K455">
            <v>1</v>
          </cell>
          <cell r="L455">
            <v>1</v>
          </cell>
          <cell r="M455">
            <v>1</v>
          </cell>
          <cell r="N455">
            <v>1</v>
          </cell>
          <cell r="O455">
            <v>2</v>
          </cell>
          <cell r="P455">
            <v>1</v>
          </cell>
          <cell r="Q455">
            <v>4</v>
          </cell>
          <cell r="R455">
            <v>4</v>
          </cell>
        </row>
        <row r="456">
          <cell r="B456" t="str">
            <v>J70</v>
          </cell>
          <cell r="C456" t="str">
            <v>Kansai1</v>
          </cell>
          <cell r="D456">
            <v>70</v>
          </cell>
          <cell r="E456">
            <v>6</v>
          </cell>
          <cell r="F456">
            <v>6</v>
          </cell>
          <cell r="G456">
            <v>5</v>
          </cell>
          <cell r="H456">
            <v>7</v>
          </cell>
          <cell r="I456">
            <v>6</v>
          </cell>
          <cell r="J456">
            <v>3</v>
          </cell>
          <cell r="K456">
            <v>8</v>
          </cell>
          <cell r="L456">
            <v>6</v>
          </cell>
          <cell r="M456">
            <v>4</v>
          </cell>
          <cell r="N456">
            <v>6</v>
          </cell>
          <cell r="O456">
            <v>7</v>
          </cell>
          <cell r="P456">
            <v>6</v>
          </cell>
          <cell r="Q456">
            <v>30</v>
          </cell>
          <cell r="R456">
            <v>30</v>
          </cell>
        </row>
        <row r="457">
          <cell r="B457" t="str">
            <v>J71</v>
          </cell>
          <cell r="C457" t="str">
            <v>Kansai2</v>
          </cell>
          <cell r="D457">
            <v>59</v>
          </cell>
          <cell r="E457">
            <v>5</v>
          </cell>
          <cell r="F457">
            <v>4</v>
          </cell>
          <cell r="G457">
            <v>8</v>
          </cell>
          <cell r="H457">
            <v>2</v>
          </cell>
          <cell r="I457">
            <v>5</v>
          </cell>
          <cell r="J457">
            <v>7</v>
          </cell>
          <cell r="K457">
            <v>2</v>
          </cell>
          <cell r="L457">
            <v>6</v>
          </cell>
          <cell r="M457">
            <v>5</v>
          </cell>
          <cell r="N457">
            <v>3</v>
          </cell>
          <cell r="O457">
            <v>4</v>
          </cell>
          <cell r="P457">
            <v>2</v>
          </cell>
          <cell r="Q457">
            <v>24</v>
          </cell>
          <cell r="R457">
            <v>24</v>
          </cell>
        </row>
        <row r="458">
          <cell r="B458" t="str">
            <v>J72</v>
          </cell>
          <cell r="C458" t="str">
            <v>Hokuriku</v>
          </cell>
          <cell r="D458">
            <v>14</v>
          </cell>
          <cell r="E458">
            <v>2</v>
          </cell>
          <cell r="F458">
            <v>1</v>
          </cell>
          <cell r="G458">
            <v>2</v>
          </cell>
          <cell r="H458">
            <v>1</v>
          </cell>
          <cell r="I458">
            <v>2</v>
          </cell>
          <cell r="J458">
            <v>0</v>
          </cell>
          <cell r="K458">
            <v>1</v>
          </cell>
          <cell r="L458">
            <v>0</v>
          </cell>
          <cell r="M458">
            <v>2</v>
          </cell>
          <cell r="N458">
            <v>1</v>
          </cell>
          <cell r="O458">
            <v>1</v>
          </cell>
          <cell r="P458">
            <v>0</v>
          </cell>
          <cell r="Q458">
            <v>8</v>
          </cell>
          <cell r="R458">
            <v>8</v>
          </cell>
        </row>
        <row r="459">
          <cell r="B459" t="str">
            <v>J75</v>
          </cell>
          <cell r="C459" t="str">
            <v>Okayama</v>
          </cell>
          <cell r="D459">
            <v>20</v>
          </cell>
          <cell r="E459">
            <v>2</v>
          </cell>
          <cell r="F459">
            <v>0</v>
          </cell>
          <cell r="G459">
            <v>2</v>
          </cell>
          <cell r="H459">
            <v>2</v>
          </cell>
          <cell r="I459">
            <v>1</v>
          </cell>
          <cell r="J459">
            <v>1</v>
          </cell>
          <cell r="K459">
            <v>2</v>
          </cell>
          <cell r="L459">
            <v>2</v>
          </cell>
          <cell r="M459">
            <v>1</v>
          </cell>
          <cell r="N459">
            <v>0</v>
          </cell>
          <cell r="O459">
            <v>2</v>
          </cell>
          <cell r="P459">
            <v>1</v>
          </cell>
          <cell r="Q459">
            <v>7</v>
          </cell>
          <cell r="R459">
            <v>7</v>
          </cell>
        </row>
        <row r="460">
          <cell r="B460" t="str">
            <v>J77</v>
          </cell>
          <cell r="C460" t="str">
            <v>Shikoku</v>
          </cell>
          <cell r="D460">
            <v>15</v>
          </cell>
          <cell r="E460">
            <v>0</v>
          </cell>
          <cell r="F460">
            <v>3</v>
          </cell>
          <cell r="G460">
            <v>2</v>
          </cell>
          <cell r="H460">
            <v>3</v>
          </cell>
          <cell r="I460">
            <v>1</v>
          </cell>
          <cell r="J460">
            <v>2</v>
          </cell>
          <cell r="K460">
            <v>2</v>
          </cell>
          <cell r="L460">
            <v>0</v>
          </cell>
          <cell r="M460">
            <v>0</v>
          </cell>
          <cell r="N460">
            <v>0</v>
          </cell>
          <cell r="O460">
            <v>4</v>
          </cell>
          <cell r="P460">
            <v>1</v>
          </cell>
          <cell r="Q460">
            <v>9</v>
          </cell>
          <cell r="R460">
            <v>9</v>
          </cell>
        </row>
        <row r="461">
          <cell r="B461" t="str">
            <v>J80</v>
          </cell>
          <cell r="C461" t="str">
            <v>Hiroshima</v>
          </cell>
          <cell r="D461">
            <v>50</v>
          </cell>
          <cell r="E461">
            <v>2</v>
          </cell>
          <cell r="F461">
            <v>1</v>
          </cell>
          <cell r="G461">
            <v>2</v>
          </cell>
          <cell r="H461">
            <v>3</v>
          </cell>
          <cell r="I461">
            <v>3</v>
          </cell>
          <cell r="J461">
            <v>6</v>
          </cell>
          <cell r="K461">
            <v>1</v>
          </cell>
          <cell r="L461">
            <v>3</v>
          </cell>
          <cell r="M461">
            <v>1</v>
          </cell>
          <cell r="N461">
            <v>2</v>
          </cell>
          <cell r="O461">
            <v>2</v>
          </cell>
          <cell r="P461">
            <v>4</v>
          </cell>
          <cell r="Q461">
            <v>11</v>
          </cell>
          <cell r="R461">
            <v>11</v>
          </cell>
        </row>
        <row r="462">
          <cell r="B462" t="str">
            <v>J90</v>
          </cell>
          <cell r="C462" t="str">
            <v>Kyusyu1</v>
          </cell>
          <cell r="D462">
            <v>38</v>
          </cell>
          <cell r="E462">
            <v>1</v>
          </cell>
          <cell r="F462">
            <v>1</v>
          </cell>
          <cell r="G462">
            <v>3</v>
          </cell>
          <cell r="H462">
            <v>4</v>
          </cell>
          <cell r="I462">
            <v>5</v>
          </cell>
          <cell r="J462">
            <v>2</v>
          </cell>
          <cell r="K462">
            <v>2</v>
          </cell>
          <cell r="L462">
            <v>3</v>
          </cell>
          <cell r="M462">
            <v>4</v>
          </cell>
          <cell r="N462">
            <v>3</v>
          </cell>
          <cell r="O462">
            <v>2</v>
          </cell>
          <cell r="P462">
            <v>0</v>
          </cell>
          <cell r="Q462">
            <v>14</v>
          </cell>
          <cell r="R462">
            <v>14</v>
          </cell>
        </row>
        <row r="463">
          <cell r="B463" t="str">
            <v>J91</v>
          </cell>
          <cell r="C463" t="str">
            <v>Kyusyu2</v>
          </cell>
          <cell r="D463">
            <v>49</v>
          </cell>
          <cell r="E463">
            <v>1</v>
          </cell>
          <cell r="F463">
            <v>2</v>
          </cell>
          <cell r="G463">
            <v>5</v>
          </cell>
          <cell r="H463">
            <v>3</v>
          </cell>
          <cell r="I463">
            <v>1</v>
          </cell>
          <cell r="J463">
            <v>7</v>
          </cell>
          <cell r="K463">
            <v>2</v>
          </cell>
          <cell r="L463">
            <v>5</v>
          </cell>
          <cell r="M463">
            <v>3</v>
          </cell>
          <cell r="N463">
            <v>7</v>
          </cell>
          <cell r="O463">
            <v>6</v>
          </cell>
          <cell r="P463">
            <v>1</v>
          </cell>
          <cell r="Q463">
            <v>12</v>
          </cell>
          <cell r="R463">
            <v>12</v>
          </cell>
        </row>
        <row r="464">
          <cell r="B464">
            <v>1</v>
          </cell>
          <cell r="C464" t="str">
            <v>Others</v>
          </cell>
          <cell r="D464">
            <v>7</v>
          </cell>
          <cell r="E464">
            <v>0</v>
          </cell>
          <cell r="F464">
            <v>1</v>
          </cell>
          <cell r="G464">
            <v>0</v>
          </cell>
          <cell r="H464">
            <v>0</v>
          </cell>
          <cell r="I464">
            <v>1</v>
          </cell>
          <cell r="J464">
            <v>2</v>
          </cell>
          <cell r="K464">
            <v>1</v>
          </cell>
          <cell r="L464">
            <v>0</v>
          </cell>
          <cell r="M464">
            <v>0</v>
          </cell>
          <cell r="N464">
            <v>1</v>
          </cell>
          <cell r="O464">
            <v>1</v>
          </cell>
          <cell r="P464">
            <v>1</v>
          </cell>
          <cell r="Q464">
            <v>2</v>
          </cell>
          <cell r="R464">
            <v>2</v>
          </cell>
        </row>
        <row r="465">
          <cell r="B465">
            <v>0</v>
          </cell>
          <cell r="C465" t="str">
            <v>Total</v>
          </cell>
          <cell r="D465">
            <v>859</v>
          </cell>
          <cell r="E465">
            <v>64</v>
          </cell>
          <cell r="F465">
            <v>71</v>
          </cell>
          <cell r="G465">
            <v>77</v>
          </cell>
          <cell r="H465">
            <v>64</v>
          </cell>
          <cell r="I465">
            <v>67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343</v>
          </cell>
          <cell r="R465">
            <v>343</v>
          </cell>
        </row>
        <row r="466">
          <cell r="B466">
            <v>10</v>
          </cell>
          <cell r="C466" t="str">
            <v>Hokkaido</v>
          </cell>
          <cell r="D466">
            <v>96</v>
          </cell>
          <cell r="E466">
            <v>7</v>
          </cell>
          <cell r="F466">
            <v>10</v>
          </cell>
          <cell r="G466">
            <v>11</v>
          </cell>
          <cell r="H466">
            <v>9</v>
          </cell>
          <cell r="I466">
            <v>7</v>
          </cell>
          <cell r="J466">
            <v>7</v>
          </cell>
          <cell r="Q466">
            <v>28</v>
          </cell>
          <cell r="R466">
            <v>28</v>
          </cell>
        </row>
        <row r="467">
          <cell r="B467">
            <v>20</v>
          </cell>
          <cell r="C467" t="str">
            <v>Minamitohoku</v>
          </cell>
          <cell r="D467">
            <v>39</v>
          </cell>
          <cell r="E467">
            <v>3</v>
          </cell>
          <cell r="F467">
            <v>2</v>
          </cell>
          <cell r="G467">
            <v>3</v>
          </cell>
          <cell r="H467">
            <v>5</v>
          </cell>
          <cell r="I467">
            <v>1</v>
          </cell>
          <cell r="J467">
            <v>0</v>
          </cell>
          <cell r="Q467">
            <v>8</v>
          </cell>
          <cell r="R467">
            <v>8</v>
          </cell>
        </row>
        <row r="468">
          <cell r="B468">
            <v>22</v>
          </cell>
          <cell r="C468" t="str">
            <v>Kitatohoku</v>
          </cell>
          <cell r="D468">
            <v>24</v>
          </cell>
          <cell r="E468">
            <v>4</v>
          </cell>
          <cell r="F468">
            <v>1</v>
          </cell>
          <cell r="G468">
            <v>2</v>
          </cell>
          <cell r="H468">
            <v>2</v>
          </cell>
          <cell r="I468">
            <v>0</v>
          </cell>
          <cell r="J468">
            <v>0</v>
          </cell>
          <cell r="Q468">
            <v>7</v>
          </cell>
          <cell r="R468">
            <v>7</v>
          </cell>
        </row>
        <row r="469">
          <cell r="B469">
            <v>25</v>
          </cell>
          <cell r="C469" t="str">
            <v>Kitakanto</v>
          </cell>
          <cell r="D469">
            <v>36</v>
          </cell>
          <cell r="E469">
            <v>5</v>
          </cell>
          <cell r="F469">
            <v>3</v>
          </cell>
          <cell r="G469">
            <v>5</v>
          </cell>
          <cell r="H469">
            <v>5</v>
          </cell>
          <cell r="I469">
            <v>4</v>
          </cell>
          <cell r="J469">
            <v>2</v>
          </cell>
          <cell r="Q469">
            <v>13</v>
          </cell>
          <cell r="R469">
            <v>13</v>
          </cell>
        </row>
        <row r="470">
          <cell r="B470">
            <v>26</v>
          </cell>
          <cell r="C470" t="str">
            <v>Shinetsu</v>
          </cell>
          <cell r="D470">
            <v>39</v>
          </cell>
          <cell r="E470">
            <v>0</v>
          </cell>
          <cell r="F470">
            <v>4</v>
          </cell>
          <cell r="G470">
            <v>2</v>
          </cell>
          <cell r="H470">
            <v>2</v>
          </cell>
          <cell r="I470">
            <v>2</v>
          </cell>
          <cell r="J470">
            <v>3</v>
          </cell>
          <cell r="Q470">
            <v>6</v>
          </cell>
          <cell r="R470">
            <v>6</v>
          </cell>
        </row>
        <row r="471">
          <cell r="B471">
            <v>30</v>
          </cell>
          <cell r="C471" t="str">
            <v>Tokyo1</v>
          </cell>
          <cell r="D471">
            <v>82</v>
          </cell>
          <cell r="E471">
            <v>2</v>
          </cell>
          <cell r="F471">
            <v>8</v>
          </cell>
          <cell r="G471">
            <v>7</v>
          </cell>
          <cell r="H471">
            <v>8</v>
          </cell>
          <cell r="I471">
            <v>8</v>
          </cell>
          <cell r="J471">
            <v>7</v>
          </cell>
          <cell r="Q471">
            <v>17</v>
          </cell>
          <cell r="R471">
            <v>17</v>
          </cell>
        </row>
        <row r="472">
          <cell r="B472">
            <v>31</v>
          </cell>
          <cell r="C472" t="str">
            <v>Tokyo2</v>
          </cell>
          <cell r="D472">
            <v>71</v>
          </cell>
          <cell r="E472">
            <v>6</v>
          </cell>
          <cell r="F472">
            <v>6</v>
          </cell>
          <cell r="G472">
            <v>6</v>
          </cell>
          <cell r="H472">
            <v>9</v>
          </cell>
          <cell r="I472">
            <v>9</v>
          </cell>
          <cell r="J472">
            <v>10</v>
          </cell>
          <cell r="Q472">
            <v>18</v>
          </cell>
          <cell r="R472">
            <v>18</v>
          </cell>
        </row>
        <row r="473">
          <cell r="B473">
            <v>35</v>
          </cell>
          <cell r="C473" t="str">
            <v>Yokohama</v>
          </cell>
          <cell r="D473">
            <v>87</v>
          </cell>
          <cell r="E473">
            <v>8</v>
          </cell>
          <cell r="F473">
            <v>10</v>
          </cell>
          <cell r="G473">
            <v>12</v>
          </cell>
          <cell r="H473">
            <v>11</v>
          </cell>
          <cell r="I473">
            <v>4</v>
          </cell>
          <cell r="J473">
            <v>11</v>
          </cell>
          <cell r="Q473">
            <v>30</v>
          </cell>
          <cell r="R473">
            <v>30</v>
          </cell>
        </row>
        <row r="474">
          <cell r="B474">
            <v>50</v>
          </cell>
          <cell r="C474" t="str">
            <v>Toukai1</v>
          </cell>
          <cell r="D474">
            <v>53</v>
          </cell>
          <cell r="E474">
            <v>2</v>
          </cell>
          <cell r="F474">
            <v>4</v>
          </cell>
          <cell r="G474">
            <v>7</v>
          </cell>
          <cell r="H474">
            <v>4</v>
          </cell>
          <cell r="I474">
            <v>1</v>
          </cell>
          <cell r="J474">
            <v>5</v>
          </cell>
          <cell r="Q474">
            <v>13</v>
          </cell>
          <cell r="R474">
            <v>13</v>
          </cell>
        </row>
        <row r="475">
          <cell r="B475">
            <v>55</v>
          </cell>
          <cell r="C475" t="str">
            <v>Toukai2</v>
          </cell>
          <cell r="D475">
            <v>70</v>
          </cell>
          <cell r="E475">
            <v>6</v>
          </cell>
          <cell r="F475">
            <v>9</v>
          </cell>
          <cell r="G475">
            <v>7</v>
          </cell>
          <cell r="H475">
            <v>5</v>
          </cell>
          <cell r="I475">
            <v>3</v>
          </cell>
          <cell r="J475">
            <v>3</v>
          </cell>
          <cell r="Q475">
            <v>22</v>
          </cell>
          <cell r="R475">
            <v>22</v>
          </cell>
        </row>
        <row r="476">
          <cell r="B476">
            <v>65</v>
          </cell>
          <cell r="C476" t="str">
            <v>Kansai3</v>
          </cell>
          <cell r="D476">
            <v>33</v>
          </cell>
          <cell r="E476">
            <v>0</v>
          </cell>
          <cell r="F476">
            <v>1</v>
          </cell>
          <cell r="G476">
            <v>1</v>
          </cell>
          <cell r="H476">
            <v>3</v>
          </cell>
          <cell r="I476">
            <v>1</v>
          </cell>
          <cell r="J476">
            <v>3</v>
          </cell>
          <cell r="Q476">
            <v>2</v>
          </cell>
          <cell r="R476">
            <v>2</v>
          </cell>
        </row>
        <row r="477">
          <cell r="B477">
            <v>70</v>
          </cell>
          <cell r="C477" t="str">
            <v>Kansai1</v>
          </cell>
          <cell r="D477">
            <v>77</v>
          </cell>
          <cell r="E477">
            <v>8</v>
          </cell>
          <cell r="F477">
            <v>3</v>
          </cell>
          <cell r="G477">
            <v>5</v>
          </cell>
          <cell r="H477">
            <v>5</v>
          </cell>
          <cell r="I477">
            <v>6</v>
          </cell>
          <cell r="J477">
            <v>5</v>
          </cell>
          <cell r="Q477">
            <v>16</v>
          </cell>
          <cell r="R477">
            <v>16</v>
          </cell>
        </row>
        <row r="478">
          <cell r="B478">
            <v>71</v>
          </cell>
          <cell r="C478" t="str">
            <v>Kansai2</v>
          </cell>
          <cell r="D478">
            <v>70</v>
          </cell>
          <cell r="E478">
            <v>7</v>
          </cell>
          <cell r="F478">
            <v>3</v>
          </cell>
          <cell r="G478">
            <v>4</v>
          </cell>
          <cell r="H478">
            <v>6</v>
          </cell>
          <cell r="I478">
            <v>7</v>
          </cell>
          <cell r="J478">
            <v>6</v>
          </cell>
          <cell r="Q478">
            <v>14</v>
          </cell>
          <cell r="R478">
            <v>14</v>
          </cell>
        </row>
        <row r="479">
          <cell r="B479">
            <v>72</v>
          </cell>
          <cell r="C479" t="str">
            <v>Hokuriku</v>
          </cell>
          <cell r="D479">
            <v>17</v>
          </cell>
          <cell r="E479">
            <v>0</v>
          </cell>
          <cell r="F479">
            <v>1</v>
          </cell>
          <cell r="G479">
            <v>3</v>
          </cell>
          <cell r="H479">
            <v>1</v>
          </cell>
          <cell r="I479">
            <v>1</v>
          </cell>
          <cell r="J479">
            <v>3</v>
          </cell>
          <cell r="Q479">
            <v>4</v>
          </cell>
          <cell r="R479">
            <v>4</v>
          </cell>
        </row>
        <row r="480">
          <cell r="B480">
            <v>75</v>
          </cell>
          <cell r="C480" t="str">
            <v>Okayama</v>
          </cell>
          <cell r="D480">
            <v>30</v>
          </cell>
          <cell r="E480">
            <v>4</v>
          </cell>
          <cell r="F480">
            <v>1</v>
          </cell>
          <cell r="G480">
            <v>2</v>
          </cell>
          <cell r="H480">
            <v>2</v>
          </cell>
          <cell r="I480">
            <v>0</v>
          </cell>
          <cell r="J480">
            <v>2</v>
          </cell>
          <cell r="Q480">
            <v>7</v>
          </cell>
          <cell r="R480">
            <v>7</v>
          </cell>
        </row>
        <row r="481">
          <cell r="B481">
            <v>77</v>
          </cell>
          <cell r="C481" t="str">
            <v>Shikoku</v>
          </cell>
          <cell r="D481">
            <v>47</v>
          </cell>
          <cell r="E481">
            <v>1</v>
          </cell>
          <cell r="F481">
            <v>4</v>
          </cell>
          <cell r="G481">
            <v>6</v>
          </cell>
          <cell r="H481">
            <v>3</v>
          </cell>
          <cell r="I481">
            <v>1</v>
          </cell>
          <cell r="J481">
            <v>1</v>
          </cell>
          <cell r="Q481">
            <v>11</v>
          </cell>
          <cell r="R481">
            <v>11</v>
          </cell>
        </row>
        <row r="482">
          <cell r="B482">
            <v>80</v>
          </cell>
          <cell r="C482" t="str">
            <v>Hiroshima</v>
          </cell>
          <cell r="D482">
            <v>59</v>
          </cell>
          <cell r="E482">
            <v>4</v>
          </cell>
          <cell r="F482">
            <v>6</v>
          </cell>
          <cell r="G482">
            <v>4</v>
          </cell>
          <cell r="H482">
            <v>3</v>
          </cell>
          <cell r="I482">
            <v>5</v>
          </cell>
          <cell r="J482">
            <v>9</v>
          </cell>
          <cell r="Q482">
            <v>14</v>
          </cell>
          <cell r="R482">
            <v>14</v>
          </cell>
        </row>
        <row r="483">
          <cell r="B483">
            <v>90</v>
          </cell>
          <cell r="C483" t="str">
            <v>Kyusyu1</v>
          </cell>
          <cell r="D483">
            <v>87</v>
          </cell>
          <cell r="E483">
            <v>5</v>
          </cell>
          <cell r="F483">
            <v>2</v>
          </cell>
          <cell r="G483">
            <v>7</v>
          </cell>
          <cell r="H483">
            <v>2</v>
          </cell>
          <cell r="I483">
            <v>6</v>
          </cell>
          <cell r="J483">
            <v>7</v>
          </cell>
          <cell r="Q483">
            <v>14</v>
          </cell>
          <cell r="R483">
            <v>14</v>
          </cell>
        </row>
        <row r="484">
          <cell r="B484">
            <v>91</v>
          </cell>
          <cell r="C484" t="str">
            <v>Kyusyu2</v>
          </cell>
          <cell r="D484">
            <v>54</v>
          </cell>
          <cell r="E484">
            <v>11</v>
          </cell>
          <cell r="F484">
            <v>3</v>
          </cell>
          <cell r="G484">
            <v>5</v>
          </cell>
          <cell r="H484">
            <v>3</v>
          </cell>
          <cell r="I484">
            <v>3</v>
          </cell>
          <cell r="J484">
            <v>4</v>
          </cell>
          <cell r="Q484">
            <v>19</v>
          </cell>
          <cell r="R484">
            <v>19</v>
          </cell>
        </row>
        <row r="485">
          <cell r="B485">
            <v>1</v>
          </cell>
          <cell r="C485" t="str">
            <v>Others</v>
          </cell>
          <cell r="D485">
            <v>3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Q485">
            <v>0</v>
          </cell>
          <cell r="R485">
            <v>0</v>
          </cell>
        </row>
        <row r="486">
          <cell r="B486">
            <v>0</v>
          </cell>
          <cell r="C486" t="str">
            <v>Total</v>
          </cell>
          <cell r="D486">
            <v>1074</v>
          </cell>
          <cell r="E486">
            <v>83</v>
          </cell>
          <cell r="F486">
            <v>81</v>
          </cell>
          <cell r="G486">
            <v>99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263</v>
          </cell>
          <cell r="R486">
            <v>263</v>
          </cell>
        </row>
        <row r="487">
          <cell r="B487">
            <v>10</v>
          </cell>
          <cell r="C487" t="str">
            <v>Hokkaido</v>
          </cell>
          <cell r="D487">
            <v>-3</v>
          </cell>
          <cell r="E487">
            <v>-4</v>
          </cell>
          <cell r="F487">
            <v>-5</v>
          </cell>
          <cell r="G487">
            <v>-7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-16</v>
          </cell>
          <cell r="R487">
            <v>-16</v>
          </cell>
        </row>
        <row r="488">
          <cell r="B488">
            <v>20</v>
          </cell>
          <cell r="C488" t="str">
            <v>Minamitohoku</v>
          </cell>
          <cell r="D488">
            <v>-13</v>
          </cell>
          <cell r="E488">
            <v>-1</v>
          </cell>
          <cell r="F488">
            <v>1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</row>
        <row r="489">
          <cell r="B489">
            <v>22</v>
          </cell>
          <cell r="C489" t="str">
            <v>Kitatohoku</v>
          </cell>
          <cell r="D489">
            <v>7</v>
          </cell>
          <cell r="E489">
            <v>-1</v>
          </cell>
          <cell r="F489">
            <v>0</v>
          </cell>
          <cell r="G489">
            <v>-1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-2</v>
          </cell>
          <cell r="R489">
            <v>-2</v>
          </cell>
        </row>
        <row r="490">
          <cell r="B490">
            <v>25</v>
          </cell>
          <cell r="C490" t="str">
            <v>Kitakanto</v>
          </cell>
          <cell r="D490">
            <v>10</v>
          </cell>
          <cell r="E490">
            <v>-2</v>
          </cell>
          <cell r="F490">
            <v>0</v>
          </cell>
          <cell r="G490">
            <v>-1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-3</v>
          </cell>
          <cell r="R490">
            <v>-3</v>
          </cell>
        </row>
        <row r="491">
          <cell r="B491">
            <v>26</v>
          </cell>
          <cell r="C491" t="str">
            <v>Shinetsu</v>
          </cell>
          <cell r="D491">
            <v>12</v>
          </cell>
          <cell r="E491">
            <v>5</v>
          </cell>
          <cell r="F491">
            <v>-2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3</v>
          </cell>
          <cell r="R491">
            <v>3</v>
          </cell>
        </row>
        <row r="492">
          <cell r="B492">
            <v>30</v>
          </cell>
          <cell r="C492" t="str">
            <v>Tokyo1</v>
          </cell>
          <cell r="D492">
            <v>-2</v>
          </cell>
          <cell r="E492">
            <v>4</v>
          </cell>
          <cell r="F492">
            <v>0</v>
          </cell>
          <cell r="G492">
            <v>4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8</v>
          </cell>
          <cell r="R492">
            <v>8</v>
          </cell>
        </row>
        <row r="493">
          <cell r="B493">
            <v>31</v>
          </cell>
          <cell r="C493" t="str">
            <v>Tokyo2</v>
          </cell>
          <cell r="D493">
            <v>35</v>
          </cell>
          <cell r="E493">
            <v>0</v>
          </cell>
          <cell r="F493">
            <v>4</v>
          </cell>
          <cell r="G493">
            <v>-3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1</v>
          </cell>
          <cell r="R493">
            <v>1</v>
          </cell>
        </row>
        <row r="494">
          <cell r="B494">
            <v>35</v>
          </cell>
          <cell r="C494" t="str">
            <v>Yokohama</v>
          </cell>
          <cell r="D494">
            <v>4</v>
          </cell>
          <cell r="E494">
            <v>-1</v>
          </cell>
          <cell r="F494">
            <v>-3</v>
          </cell>
          <cell r="G494">
            <v>-5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-9</v>
          </cell>
          <cell r="R494">
            <v>-9</v>
          </cell>
        </row>
        <row r="495">
          <cell r="B495">
            <v>50</v>
          </cell>
          <cell r="C495" t="str">
            <v>Toukai1</v>
          </cell>
          <cell r="D495">
            <v>15</v>
          </cell>
          <cell r="E495">
            <v>4</v>
          </cell>
          <cell r="F495">
            <v>5</v>
          </cell>
          <cell r="G495">
            <v>-2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7</v>
          </cell>
          <cell r="R495">
            <v>7</v>
          </cell>
        </row>
        <row r="496">
          <cell r="B496">
            <v>55</v>
          </cell>
          <cell r="C496" t="str">
            <v>Toukai2</v>
          </cell>
          <cell r="D496">
            <v>-14</v>
          </cell>
          <cell r="E496">
            <v>3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3</v>
          </cell>
          <cell r="R496">
            <v>3</v>
          </cell>
        </row>
        <row r="497">
          <cell r="B497">
            <v>65</v>
          </cell>
          <cell r="C497" t="str">
            <v>Kansai3</v>
          </cell>
          <cell r="D497">
            <v>-9</v>
          </cell>
          <cell r="E497">
            <v>3</v>
          </cell>
          <cell r="F497">
            <v>1</v>
          </cell>
          <cell r="G497">
            <v>1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5</v>
          </cell>
          <cell r="R497">
            <v>5</v>
          </cell>
        </row>
        <row r="498">
          <cell r="B498">
            <v>70</v>
          </cell>
          <cell r="C498" t="str">
            <v>Kansai1</v>
          </cell>
          <cell r="D498">
            <v>6</v>
          </cell>
          <cell r="E498">
            <v>-3</v>
          </cell>
          <cell r="F498">
            <v>3</v>
          </cell>
          <cell r="G498">
            <v>-4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-4</v>
          </cell>
          <cell r="R498">
            <v>-4</v>
          </cell>
        </row>
        <row r="499">
          <cell r="B499">
            <v>71</v>
          </cell>
          <cell r="C499" t="str">
            <v>Kansai2</v>
          </cell>
          <cell r="D499">
            <v>7</v>
          </cell>
          <cell r="E499">
            <v>-3</v>
          </cell>
          <cell r="F499">
            <v>2</v>
          </cell>
          <cell r="G499">
            <v>4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3</v>
          </cell>
          <cell r="R499">
            <v>3</v>
          </cell>
        </row>
        <row r="500">
          <cell r="B500">
            <v>72</v>
          </cell>
          <cell r="C500" t="str">
            <v>Hokuriku</v>
          </cell>
          <cell r="D500">
            <v>1</v>
          </cell>
          <cell r="E500">
            <v>1</v>
          </cell>
          <cell r="F500">
            <v>0</v>
          </cell>
          <cell r="G500">
            <v>-1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</row>
        <row r="501">
          <cell r="B501">
            <v>75</v>
          </cell>
          <cell r="C501" t="str">
            <v>Okayama</v>
          </cell>
          <cell r="D501">
            <v>-9</v>
          </cell>
          <cell r="E501">
            <v>-3</v>
          </cell>
          <cell r="F501">
            <v>-1</v>
          </cell>
          <cell r="G501">
            <v>1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-3</v>
          </cell>
          <cell r="R501">
            <v>-3</v>
          </cell>
        </row>
        <row r="502">
          <cell r="B502">
            <v>77</v>
          </cell>
          <cell r="C502" t="str">
            <v>Shikoku</v>
          </cell>
          <cell r="D502">
            <v>-25</v>
          </cell>
          <cell r="E502">
            <v>1</v>
          </cell>
          <cell r="F502">
            <v>2</v>
          </cell>
          <cell r="G502">
            <v>-4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-1</v>
          </cell>
          <cell r="R502">
            <v>-1</v>
          </cell>
        </row>
        <row r="503">
          <cell r="B503">
            <v>80</v>
          </cell>
          <cell r="C503" t="str">
            <v>Hiroshima</v>
          </cell>
          <cell r="D503">
            <v>10</v>
          </cell>
          <cell r="E503">
            <v>-1</v>
          </cell>
          <cell r="F503">
            <v>-4</v>
          </cell>
          <cell r="G503">
            <v>5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</row>
        <row r="504">
          <cell r="B504">
            <v>90</v>
          </cell>
          <cell r="C504" t="str">
            <v>Kyusyu1</v>
          </cell>
          <cell r="D504">
            <v>-30</v>
          </cell>
          <cell r="E504">
            <v>-2</v>
          </cell>
          <cell r="F504">
            <v>1</v>
          </cell>
          <cell r="G504">
            <v>-3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-4</v>
          </cell>
          <cell r="R504">
            <v>-4</v>
          </cell>
        </row>
        <row r="505">
          <cell r="B505">
            <v>91</v>
          </cell>
          <cell r="C505" t="str">
            <v>Kyusyu2</v>
          </cell>
          <cell r="D505">
            <v>-5</v>
          </cell>
          <cell r="E505">
            <v>-10</v>
          </cell>
          <cell r="F505">
            <v>-4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-14</v>
          </cell>
          <cell r="R505">
            <v>-14</v>
          </cell>
        </row>
        <row r="506">
          <cell r="B506">
            <v>1</v>
          </cell>
          <cell r="C506" t="str">
            <v>Others</v>
          </cell>
          <cell r="D506">
            <v>5</v>
          </cell>
          <cell r="E506">
            <v>0</v>
          </cell>
          <cell r="F506">
            <v>1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1</v>
          </cell>
          <cell r="R506">
            <v>1</v>
          </cell>
        </row>
        <row r="507">
          <cell r="B507">
            <v>0</v>
          </cell>
          <cell r="C507" t="str">
            <v>Total</v>
          </cell>
          <cell r="D507">
            <v>2</v>
          </cell>
          <cell r="E507">
            <v>-10</v>
          </cell>
          <cell r="F507">
            <v>1</v>
          </cell>
          <cell r="G507">
            <v>-16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-25</v>
          </cell>
          <cell r="R507">
            <v>-25</v>
          </cell>
        </row>
        <row r="508">
          <cell r="B508" t="str">
            <v>J10</v>
          </cell>
          <cell r="C508" t="str">
            <v>Hokkaido</v>
          </cell>
          <cell r="D508">
            <v>13</v>
          </cell>
          <cell r="E508">
            <v>1</v>
          </cell>
          <cell r="F508">
            <v>0</v>
          </cell>
          <cell r="G508">
            <v>1</v>
          </cell>
          <cell r="H508">
            <v>0</v>
          </cell>
          <cell r="I508">
            <v>0</v>
          </cell>
          <cell r="J508">
            <v>1</v>
          </cell>
          <cell r="K508">
            <v>1</v>
          </cell>
          <cell r="L508">
            <v>1</v>
          </cell>
          <cell r="M508">
            <v>0</v>
          </cell>
          <cell r="N508">
            <v>0</v>
          </cell>
          <cell r="O508">
            <v>5</v>
          </cell>
          <cell r="P508">
            <v>2</v>
          </cell>
          <cell r="Q508">
            <v>2</v>
          </cell>
          <cell r="R508">
            <v>2</v>
          </cell>
        </row>
        <row r="509">
          <cell r="B509" t="str">
            <v>J20</v>
          </cell>
          <cell r="C509" t="str">
            <v>Minamitohoku</v>
          </cell>
          <cell r="D509">
            <v>8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1</v>
          </cell>
          <cell r="J509">
            <v>0</v>
          </cell>
          <cell r="K509">
            <v>1</v>
          </cell>
          <cell r="L509">
            <v>1</v>
          </cell>
          <cell r="M509">
            <v>1</v>
          </cell>
          <cell r="N509">
            <v>1</v>
          </cell>
          <cell r="O509">
            <v>0</v>
          </cell>
          <cell r="P509">
            <v>0</v>
          </cell>
          <cell r="Q509">
            <v>1</v>
          </cell>
          <cell r="R509">
            <v>1</v>
          </cell>
        </row>
        <row r="510">
          <cell r="B510" t="str">
            <v>J22</v>
          </cell>
          <cell r="C510" t="str">
            <v>Kitatohoku</v>
          </cell>
          <cell r="D510">
            <v>13</v>
          </cell>
          <cell r="E510">
            <v>1</v>
          </cell>
          <cell r="F510">
            <v>0</v>
          </cell>
          <cell r="G510">
            <v>0</v>
          </cell>
          <cell r="H510">
            <v>3</v>
          </cell>
          <cell r="I510">
            <v>0</v>
          </cell>
          <cell r="J510">
            <v>1</v>
          </cell>
          <cell r="K510">
            <v>2</v>
          </cell>
          <cell r="L510">
            <v>1</v>
          </cell>
          <cell r="M510">
            <v>1</v>
          </cell>
          <cell r="N510">
            <v>0</v>
          </cell>
          <cell r="O510">
            <v>0</v>
          </cell>
          <cell r="P510">
            <v>2</v>
          </cell>
          <cell r="Q510">
            <v>4</v>
          </cell>
          <cell r="R510">
            <v>4</v>
          </cell>
        </row>
        <row r="511">
          <cell r="B511" t="str">
            <v>J25</v>
          </cell>
          <cell r="C511" t="str">
            <v>Kitakanto</v>
          </cell>
          <cell r="D511">
            <v>15</v>
          </cell>
          <cell r="E511">
            <v>1</v>
          </cell>
          <cell r="F511">
            <v>0</v>
          </cell>
          <cell r="G511">
            <v>1</v>
          </cell>
          <cell r="H511">
            <v>1</v>
          </cell>
          <cell r="I511">
            <v>1</v>
          </cell>
          <cell r="J511">
            <v>5</v>
          </cell>
          <cell r="K511">
            <v>2</v>
          </cell>
          <cell r="L511">
            <v>0</v>
          </cell>
          <cell r="M511">
            <v>1</v>
          </cell>
          <cell r="N511">
            <v>2</v>
          </cell>
          <cell r="O511">
            <v>1</v>
          </cell>
          <cell r="P511">
            <v>0</v>
          </cell>
          <cell r="Q511">
            <v>4</v>
          </cell>
          <cell r="R511">
            <v>4</v>
          </cell>
        </row>
        <row r="512">
          <cell r="B512" t="str">
            <v>J26</v>
          </cell>
          <cell r="C512" t="str">
            <v>Shinetsu</v>
          </cell>
          <cell r="D512">
            <v>10</v>
          </cell>
          <cell r="E512">
            <v>0</v>
          </cell>
          <cell r="F512">
            <v>0</v>
          </cell>
          <cell r="G512">
            <v>0</v>
          </cell>
          <cell r="H512">
            <v>1</v>
          </cell>
          <cell r="I512">
            <v>0</v>
          </cell>
          <cell r="J512">
            <v>0</v>
          </cell>
          <cell r="K512">
            <v>1</v>
          </cell>
          <cell r="L512">
            <v>0</v>
          </cell>
          <cell r="M512">
            <v>0</v>
          </cell>
          <cell r="N512">
            <v>2</v>
          </cell>
          <cell r="O512">
            <v>0</v>
          </cell>
          <cell r="P512">
            <v>0</v>
          </cell>
          <cell r="Q512">
            <v>1</v>
          </cell>
          <cell r="R512">
            <v>1</v>
          </cell>
        </row>
        <row r="513">
          <cell r="B513" t="str">
            <v>J30</v>
          </cell>
          <cell r="C513" t="str">
            <v>Tokyo1</v>
          </cell>
          <cell r="D513">
            <v>45</v>
          </cell>
          <cell r="E513">
            <v>0</v>
          </cell>
          <cell r="F513">
            <v>1</v>
          </cell>
          <cell r="G513">
            <v>4</v>
          </cell>
          <cell r="H513">
            <v>2</v>
          </cell>
          <cell r="I513">
            <v>1</v>
          </cell>
          <cell r="J513">
            <v>2</v>
          </cell>
          <cell r="K513">
            <v>4</v>
          </cell>
          <cell r="L513">
            <v>7</v>
          </cell>
          <cell r="M513">
            <v>3</v>
          </cell>
          <cell r="N513">
            <v>9</v>
          </cell>
          <cell r="O513">
            <v>3</v>
          </cell>
          <cell r="P513">
            <v>3</v>
          </cell>
          <cell r="Q513">
            <v>8</v>
          </cell>
          <cell r="R513">
            <v>8</v>
          </cell>
        </row>
        <row r="514">
          <cell r="B514" t="str">
            <v>J31</v>
          </cell>
          <cell r="C514" t="str">
            <v>Tokyo2</v>
          </cell>
          <cell r="D514">
            <v>46</v>
          </cell>
          <cell r="E514">
            <v>1</v>
          </cell>
          <cell r="F514">
            <v>3</v>
          </cell>
          <cell r="G514">
            <v>2</v>
          </cell>
          <cell r="H514">
            <v>5</v>
          </cell>
          <cell r="I514">
            <v>1</v>
          </cell>
          <cell r="J514">
            <v>4</v>
          </cell>
          <cell r="K514">
            <v>3</v>
          </cell>
          <cell r="L514">
            <v>4</v>
          </cell>
          <cell r="M514">
            <v>0</v>
          </cell>
          <cell r="N514">
            <v>10</v>
          </cell>
          <cell r="O514">
            <v>5</v>
          </cell>
          <cell r="P514">
            <v>1</v>
          </cell>
          <cell r="Q514">
            <v>12</v>
          </cell>
          <cell r="R514">
            <v>12</v>
          </cell>
        </row>
        <row r="515">
          <cell r="B515" t="str">
            <v>J35</v>
          </cell>
          <cell r="C515" t="str">
            <v>Yokohama</v>
          </cell>
          <cell r="D515">
            <v>43</v>
          </cell>
          <cell r="E515">
            <v>2</v>
          </cell>
          <cell r="F515">
            <v>2</v>
          </cell>
          <cell r="G515">
            <v>2</v>
          </cell>
          <cell r="H515">
            <v>3</v>
          </cell>
          <cell r="I515">
            <v>4</v>
          </cell>
          <cell r="J515">
            <v>3</v>
          </cell>
          <cell r="K515">
            <v>1</v>
          </cell>
          <cell r="L515">
            <v>3</v>
          </cell>
          <cell r="M515">
            <v>0</v>
          </cell>
          <cell r="N515">
            <v>10</v>
          </cell>
          <cell r="O515">
            <v>2</v>
          </cell>
          <cell r="P515">
            <v>3</v>
          </cell>
          <cell r="Q515">
            <v>13</v>
          </cell>
          <cell r="R515">
            <v>13</v>
          </cell>
        </row>
        <row r="516">
          <cell r="B516" t="str">
            <v>J50</v>
          </cell>
          <cell r="C516" t="str">
            <v>Toukai1</v>
          </cell>
          <cell r="D516">
            <v>41</v>
          </cell>
          <cell r="E516">
            <v>2</v>
          </cell>
          <cell r="F516">
            <v>8</v>
          </cell>
          <cell r="G516">
            <v>3</v>
          </cell>
          <cell r="H516">
            <v>6</v>
          </cell>
          <cell r="I516">
            <v>4</v>
          </cell>
          <cell r="J516">
            <v>2</v>
          </cell>
          <cell r="K516">
            <v>3</v>
          </cell>
          <cell r="L516">
            <v>1</v>
          </cell>
          <cell r="M516">
            <v>5</v>
          </cell>
          <cell r="N516">
            <v>2</v>
          </cell>
          <cell r="O516">
            <v>7</v>
          </cell>
          <cell r="P516">
            <v>2</v>
          </cell>
          <cell r="Q516">
            <v>23</v>
          </cell>
          <cell r="R516">
            <v>23</v>
          </cell>
        </row>
        <row r="517">
          <cell r="B517" t="str">
            <v>J55</v>
          </cell>
          <cell r="C517" t="str">
            <v>Toukai2</v>
          </cell>
          <cell r="D517">
            <v>28</v>
          </cell>
          <cell r="E517">
            <v>4</v>
          </cell>
          <cell r="F517">
            <v>4</v>
          </cell>
          <cell r="G517">
            <v>2</v>
          </cell>
          <cell r="H517">
            <v>3</v>
          </cell>
          <cell r="I517">
            <v>2</v>
          </cell>
          <cell r="J517">
            <v>1</v>
          </cell>
          <cell r="K517">
            <v>1</v>
          </cell>
          <cell r="L517">
            <v>3</v>
          </cell>
          <cell r="M517">
            <v>1</v>
          </cell>
          <cell r="N517">
            <v>1</v>
          </cell>
          <cell r="O517">
            <v>4</v>
          </cell>
          <cell r="P517">
            <v>2</v>
          </cell>
          <cell r="Q517">
            <v>15</v>
          </cell>
          <cell r="R517">
            <v>15</v>
          </cell>
        </row>
        <row r="518">
          <cell r="B518" t="str">
            <v>J65</v>
          </cell>
          <cell r="C518" t="str">
            <v>Kansai3</v>
          </cell>
          <cell r="D518">
            <v>5</v>
          </cell>
          <cell r="E518">
            <v>3</v>
          </cell>
          <cell r="F518">
            <v>0</v>
          </cell>
          <cell r="G518">
            <v>1</v>
          </cell>
          <cell r="H518">
            <v>3</v>
          </cell>
          <cell r="I518">
            <v>0</v>
          </cell>
          <cell r="J518">
            <v>0</v>
          </cell>
          <cell r="K518">
            <v>0</v>
          </cell>
          <cell r="L518">
            <v>2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7</v>
          </cell>
          <cell r="R518">
            <v>7</v>
          </cell>
        </row>
        <row r="519">
          <cell r="B519" t="str">
            <v>J70</v>
          </cell>
          <cell r="C519" t="str">
            <v>Kansai1</v>
          </cell>
          <cell r="D519">
            <v>20</v>
          </cell>
          <cell r="E519">
            <v>3</v>
          </cell>
          <cell r="F519">
            <v>0</v>
          </cell>
          <cell r="G519">
            <v>0</v>
          </cell>
          <cell r="H519">
            <v>0</v>
          </cell>
          <cell r="I519">
            <v>2</v>
          </cell>
          <cell r="J519">
            <v>1</v>
          </cell>
          <cell r="K519">
            <v>1</v>
          </cell>
          <cell r="L519">
            <v>0</v>
          </cell>
          <cell r="M519">
            <v>3</v>
          </cell>
          <cell r="N519">
            <v>2</v>
          </cell>
          <cell r="O519">
            <v>1</v>
          </cell>
          <cell r="P519">
            <v>1</v>
          </cell>
          <cell r="Q519">
            <v>5</v>
          </cell>
          <cell r="R519">
            <v>5</v>
          </cell>
        </row>
        <row r="520">
          <cell r="B520" t="str">
            <v>J71</v>
          </cell>
          <cell r="C520" t="str">
            <v>Kansai2</v>
          </cell>
          <cell r="D520">
            <v>20</v>
          </cell>
          <cell r="E520">
            <v>0</v>
          </cell>
          <cell r="F520">
            <v>1</v>
          </cell>
          <cell r="G520">
            <v>0</v>
          </cell>
          <cell r="H520">
            <v>0</v>
          </cell>
          <cell r="I520">
            <v>1</v>
          </cell>
          <cell r="J520">
            <v>2</v>
          </cell>
          <cell r="K520">
            <v>0</v>
          </cell>
          <cell r="L520">
            <v>2</v>
          </cell>
          <cell r="M520">
            <v>3</v>
          </cell>
          <cell r="N520">
            <v>2</v>
          </cell>
          <cell r="O520">
            <v>1</v>
          </cell>
          <cell r="P520">
            <v>1</v>
          </cell>
          <cell r="Q520">
            <v>2</v>
          </cell>
          <cell r="R520">
            <v>2</v>
          </cell>
        </row>
        <row r="521">
          <cell r="B521" t="str">
            <v>J72</v>
          </cell>
          <cell r="C521" t="str">
            <v>Hokuriku</v>
          </cell>
          <cell r="D521">
            <v>10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1</v>
          </cell>
          <cell r="K521">
            <v>2</v>
          </cell>
          <cell r="L521">
            <v>4</v>
          </cell>
          <cell r="M521">
            <v>0</v>
          </cell>
          <cell r="N521">
            <v>1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</row>
        <row r="522">
          <cell r="B522" t="str">
            <v>J75</v>
          </cell>
          <cell r="C522" t="str">
            <v>Okayama</v>
          </cell>
          <cell r="D522">
            <v>11</v>
          </cell>
          <cell r="E522">
            <v>0</v>
          </cell>
          <cell r="F522">
            <v>0</v>
          </cell>
          <cell r="G522">
            <v>3</v>
          </cell>
          <cell r="H522">
            <v>3</v>
          </cell>
          <cell r="I522">
            <v>1</v>
          </cell>
          <cell r="J522">
            <v>0</v>
          </cell>
          <cell r="K522">
            <v>1</v>
          </cell>
          <cell r="L522">
            <v>2</v>
          </cell>
          <cell r="M522">
            <v>0</v>
          </cell>
          <cell r="N522">
            <v>0</v>
          </cell>
          <cell r="O522">
            <v>4</v>
          </cell>
          <cell r="P522">
            <v>0</v>
          </cell>
          <cell r="Q522">
            <v>7</v>
          </cell>
          <cell r="R522">
            <v>7</v>
          </cell>
        </row>
        <row r="523">
          <cell r="B523" t="str">
            <v>J77</v>
          </cell>
          <cell r="C523" t="str">
            <v>Shikoku</v>
          </cell>
          <cell r="D523">
            <v>15</v>
          </cell>
          <cell r="E523">
            <v>2</v>
          </cell>
          <cell r="F523">
            <v>4</v>
          </cell>
          <cell r="G523">
            <v>2</v>
          </cell>
          <cell r="H523">
            <v>0</v>
          </cell>
          <cell r="I523">
            <v>3</v>
          </cell>
          <cell r="J523">
            <v>3</v>
          </cell>
          <cell r="K523">
            <v>1</v>
          </cell>
          <cell r="L523">
            <v>1</v>
          </cell>
          <cell r="M523">
            <v>1</v>
          </cell>
          <cell r="N523">
            <v>1</v>
          </cell>
          <cell r="O523">
            <v>2</v>
          </cell>
          <cell r="P523">
            <v>0</v>
          </cell>
          <cell r="Q523">
            <v>11</v>
          </cell>
          <cell r="R523">
            <v>11</v>
          </cell>
        </row>
        <row r="524">
          <cell r="B524" t="str">
            <v>J80</v>
          </cell>
          <cell r="C524" t="str">
            <v>Hiroshima</v>
          </cell>
          <cell r="D524">
            <v>30</v>
          </cell>
          <cell r="E524">
            <v>1</v>
          </cell>
          <cell r="F524">
            <v>2</v>
          </cell>
          <cell r="G524">
            <v>8</v>
          </cell>
          <cell r="H524">
            <v>4</v>
          </cell>
          <cell r="I524">
            <v>2</v>
          </cell>
          <cell r="J524">
            <v>7</v>
          </cell>
          <cell r="K524">
            <v>2</v>
          </cell>
          <cell r="L524">
            <v>3</v>
          </cell>
          <cell r="M524">
            <v>2</v>
          </cell>
          <cell r="N524">
            <v>3</v>
          </cell>
          <cell r="O524">
            <v>2</v>
          </cell>
          <cell r="P524">
            <v>1</v>
          </cell>
          <cell r="Q524">
            <v>17</v>
          </cell>
          <cell r="R524">
            <v>17</v>
          </cell>
        </row>
        <row r="525">
          <cell r="B525" t="str">
            <v>J90</v>
          </cell>
          <cell r="C525" t="str">
            <v>Kyusyu1</v>
          </cell>
          <cell r="D525">
            <v>33</v>
          </cell>
          <cell r="E525">
            <v>2</v>
          </cell>
          <cell r="F525">
            <v>2</v>
          </cell>
          <cell r="G525">
            <v>1</v>
          </cell>
          <cell r="H525">
            <v>3</v>
          </cell>
          <cell r="I525">
            <v>9</v>
          </cell>
          <cell r="J525">
            <v>1</v>
          </cell>
          <cell r="K525">
            <v>1</v>
          </cell>
          <cell r="L525">
            <v>4</v>
          </cell>
          <cell r="M525">
            <v>2</v>
          </cell>
          <cell r="N525">
            <v>3</v>
          </cell>
          <cell r="O525">
            <v>5</v>
          </cell>
          <cell r="P525">
            <v>1</v>
          </cell>
          <cell r="Q525">
            <v>17</v>
          </cell>
          <cell r="R525">
            <v>17</v>
          </cell>
        </row>
        <row r="526">
          <cell r="B526" t="str">
            <v>J91</v>
          </cell>
          <cell r="C526" t="str">
            <v>Kyusyu2</v>
          </cell>
          <cell r="D526">
            <v>14</v>
          </cell>
          <cell r="E526">
            <v>0</v>
          </cell>
          <cell r="F526">
            <v>3</v>
          </cell>
          <cell r="G526">
            <v>0</v>
          </cell>
          <cell r="H526">
            <v>1</v>
          </cell>
          <cell r="I526">
            <v>0</v>
          </cell>
          <cell r="J526">
            <v>1</v>
          </cell>
          <cell r="K526">
            <v>2</v>
          </cell>
          <cell r="L526">
            <v>1</v>
          </cell>
          <cell r="M526">
            <v>1</v>
          </cell>
          <cell r="N526">
            <v>0</v>
          </cell>
          <cell r="O526">
            <v>1</v>
          </cell>
          <cell r="P526">
            <v>2</v>
          </cell>
          <cell r="Q526">
            <v>4</v>
          </cell>
          <cell r="R526">
            <v>4</v>
          </cell>
        </row>
        <row r="527">
          <cell r="B527">
            <v>1</v>
          </cell>
          <cell r="C527" t="str">
            <v>Others</v>
          </cell>
          <cell r="D527">
            <v>1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</row>
        <row r="528">
          <cell r="B528">
            <v>0</v>
          </cell>
          <cell r="C528" t="str">
            <v>Total</v>
          </cell>
          <cell r="D528">
            <v>421</v>
          </cell>
          <cell r="E528">
            <v>23</v>
          </cell>
          <cell r="F528">
            <v>30</v>
          </cell>
          <cell r="G528">
            <v>30</v>
          </cell>
          <cell r="H528">
            <v>38</v>
          </cell>
          <cell r="I528">
            <v>32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153</v>
          </cell>
          <cell r="R528">
            <v>153</v>
          </cell>
        </row>
        <row r="529">
          <cell r="B529">
            <v>10</v>
          </cell>
          <cell r="C529" t="str">
            <v>Hokkaido</v>
          </cell>
          <cell r="D529">
            <v>2</v>
          </cell>
          <cell r="E529">
            <v>3</v>
          </cell>
          <cell r="F529">
            <v>3</v>
          </cell>
          <cell r="G529">
            <v>6</v>
          </cell>
          <cell r="H529">
            <v>1</v>
          </cell>
          <cell r="I529">
            <v>0</v>
          </cell>
          <cell r="J529">
            <v>1</v>
          </cell>
          <cell r="Q529">
            <v>12</v>
          </cell>
          <cell r="R529">
            <v>12</v>
          </cell>
        </row>
        <row r="530">
          <cell r="B530">
            <v>20</v>
          </cell>
          <cell r="C530" t="str">
            <v>Minamitohoku</v>
          </cell>
          <cell r="D530">
            <v>9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2</v>
          </cell>
          <cell r="Q530">
            <v>0</v>
          </cell>
          <cell r="R530">
            <v>0</v>
          </cell>
        </row>
        <row r="531">
          <cell r="B531">
            <v>22</v>
          </cell>
          <cell r="C531" t="str">
            <v>Kitatohoku</v>
          </cell>
          <cell r="D531">
            <v>9</v>
          </cell>
          <cell r="E531">
            <v>1</v>
          </cell>
          <cell r="F531">
            <v>1</v>
          </cell>
          <cell r="G531">
            <v>1</v>
          </cell>
          <cell r="H531">
            <v>0</v>
          </cell>
          <cell r="I531">
            <v>2</v>
          </cell>
          <cell r="J531">
            <v>2</v>
          </cell>
          <cell r="Q531">
            <v>3</v>
          </cell>
          <cell r="R531">
            <v>3</v>
          </cell>
        </row>
        <row r="532">
          <cell r="B532">
            <v>25</v>
          </cell>
          <cell r="C532" t="str">
            <v>Kitakanto</v>
          </cell>
          <cell r="D532">
            <v>11</v>
          </cell>
          <cell r="E532">
            <v>0</v>
          </cell>
          <cell r="F532">
            <v>1</v>
          </cell>
          <cell r="G532">
            <v>1</v>
          </cell>
          <cell r="H532">
            <v>0</v>
          </cell>
          <cell r="I532">
            <v>0</v>
          </cell>
          <cell r="J532">
            <v>2</v>
          </cell>
          <cell r="Q532">
            <v>2</v>
          </cell>
          <cell r="R532">
            <v>2</v>
          </cell>
        </row>
        <row r="533">
          <cell r="B533">
            <v>26</v>
          </cell>
          <cell r="C533" t="str">
            <v>Shinetsu</v>
          </cell>
          <cell r="D533">
            <v>5</v>
          </cell>
          <cell r="E533">
            <v>0</v>
          </cell>
          <cell r="F533">
            <v>1</v>
          </cell>
          <cell r="G533">
            <v>1</v>
          </cell>
          <cell r="H533">
            <v>0</v>
          </cell>
          <cell r="I533">
            <v>0</v>
          </cell>
          <cell r="J533">
            <v>4</v>
          </cell>
          <cell r="Q533">
            <v>2</v>
          </cell>
          <cell r="R533">
            <v>2</v>
          </cell>
        </row>
        <row r="534">
          <cell r="B534">
            <v>30</v>
          </cell>
          <cell r="C534" t="str">
            <v>Tokyo1</v>
          </cell>
          <cell r="D534">
            <v>26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1</v>
          </cell>
          <cell r="J534">
            <v>0</v>
          </cell>
          <cell r="Q534">
            <v>0</v>
          </cell>
          <cell r="R534">
            <v>0</v>
          </cell>
        </row>
        <row r="535">
          <cell r="B535">
            <v>31</v>
          </cell>
          <cell r="C535" t="str">
            <v>Tokyo2</v>
          </cell>
          <cell r="D535">
            <v>7</v>
          </cell>
          <cell r="E535">
            <v>1</v>
          </cell>
          <cell r="F535">
            <v>0</v>
          </cell>
          <cell r="G535">
            <v>3</v>
          </cell>
          <cell r="H535">
            <v>2</v>
          </cell>
          <cell r="I535">
            <v>0</v>
          </cell>
          <cell r="J535">
            <v>1</v>
          </cell>
          <cell r="Q535">
            <v>4</v>
          </cell>
          <cell r="R535">
            <v>4</v>
          </cell>
        </row>
        <row r="536">
          <cell r="B536">
            <v>35</v>
          </cell>
          <cell r="C536" t="str">
            <v>Yokohama</v>
          </cell>
          <cell r="D536">
            <v>27</v>
          </cell>
          <cell r="E536">
            <v>1</v>
          </cell>
          <cell r="F536">
            <v>1</v>
          </cell>
          <cell r="G536">
            <v>1</v>
          </cell>
          <cell r="H536">
            <v>4</v>
          </cell>
          <cell r="I536">
            <v>0</v>
          </cell>
          <cell r="J536">
            <v>1</v>
          </cell>
          <cell r="Q536">
            <v>3</v>
          </cell>
          <cell r="R536">
            <v>3</v>
          </cell>
        </row>
        <row r="537">
          <cell r="B537">
            <v>50</v>
          </cell>
          <cell r="C537" t="str">
            <v>Toukai1</v>
          </cell>
          <cell r="D537">
            <v>12</v>
          </cell>
          <cell r="E537">
            <v>1</v>
          </cell>
          <cell r="F537">
            <v>2</v>
          </cell>
          <cell r="G537">
            <v>0</v>
          </cell>
          <cell r="H537">
            <v>0</v>
          </cell>
          <cell r="I537">
            <v>1</v>
          </cell>
          <cell r="J537">
            <v>0</v>
          </cell>
          <cell r="Q537">
            <v>3</v>
          </cell>
          <cell r="R537">
            <v>3</v>
          </cell>
        </row>
        <row r="538">
          <cell r="B538">
            <v>55</v>
          </cell>
          <cell r="C538" t="str">
            <v>Toukai2</v>
          </cell>
          <cell r="D538">
            <v>23</v>
          </cell>
          <cell r="E538">
            <v>0</v>
          </cell>
          <cell r="F538">
            <v>2</v>
          </cell>
          <cell r="G538">
            <v>2</v>
          </cell>
          <cell r="H538">
            <v>1</v>
          </cell>
          <cell r="I538">
            <v>0</v>
          </cell>
          <cell r="J538">
            <v>0</v>
          </cell>
          <cell r="Q538">
            <v>4</v>
          </cell>
          <cell r="R538">
            <v>4</v>
          </cell>
        </row>
        <row r="539">
          <cell r="B539">
            <v>65</v>
          </cell>
          <cell r="C539" t="str">
            <v>Kansai3</v>
          </cell>
          <cell r="D539">
            <v>1</v>
          </cell>
          <cell r="E539">
            <v>0</v>
          </cell>
          <cell r="F539">
            <v>0</v>
          </cell>
          <cell r="G539">
            <v>0</v>
          </cell>
          <cell r="H539">
            <v>1</v>
          </cell>
          <cell r="I539">
            <v>1</v>
          </cell>
          <cell r="J539">
            <v>0</v>
          </cell>
          <cell r="Q539">
            <v>0</v>
          </cell>
          <cell r="R539">
            <v>0</v>
          </cell>
        </row>
        <row r="540">
          <cell r="B540">
            <v>70</v>
          </cell>
          <cell r="C540" t="str">
            <v>Kansai1</v>
          </cell>
          <cell r="D540">
            <v>7</v>
          </cell>
          <cell r="E540">
            <v>4</v>
          </cell>
          <cell r="F540">
            <v>0</v>
          </cell>
          <cell r="G540">
            <v>4</v>
          </cell>
          <cell r="H540">
            <v>0</v>
          </cell>
          <cell r="I540">
            <v>1</v>
          </cell>
          <cell r="J540">
            <v>1</v>
          </cell>
          <cell r="Q540">
            <v>8</v>
          </cell>
          <cell r="R540">
            <v>8</v>
          </cell>
        </row>
        <row r="541">
          <cell r="B541">
            <v>71</v>
          </cell>
          <cell r="C541" t="str">
            <v>Kansai2</v>
          </cell>
          <cell r="D541">
            <v>2</v>
          </cell>
          <cell r="E541">
            <v>1</v>
          </cell>
          <cell r="F541">
            <v>0</v>
          </cell>
          <cell r="G541">
            <v>0</v>
          </cell>
          <cell r="H541">
            <v>1</v>
          </cell>
          <cell r="I541">
            <v>1</v>
          </cell>
          <cell r="J541">
            <v>0</v>
          </cell>
          <cell r="Q541">
            <v>1</v>
          </cell>
          <cell r="R541">
            <v>1</v>
          </cell>
        </row>
        <row r="542">
          <cell r="B542">
            <v>72</v>
          </cell>
          <cell r="C542" t="str">
            <v>Hokuriku</v>
          </cell>
          <cell r="D542">
            <v>6</v>
          </cell>
          <cell r="E542">
            <v>1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Q542">
            <v>1</v>
          </cell>
          <cell r="R542">
            <v>1</v>
          </cell>
        </row>
        <row r="543">
          <cell r="B543">
            <v>75</v>
          </cell>
          <cell r="C543" t="str">
            <v>Okayama</v>
          </cell>
          <cell r="D543">
            <v>10</v>
          </cell>
          <cell r="E543">
            <v>1</v>
          </cell>
          <cell r="F543">
            <v>0</v>
          </cell>
          <cell r="G543">
            <v>2</v>
          </cell>
          <cell r="H543">
            <v>1</v>
          </cell>
          <cell r="I543">
            <v>0</v>
          </cell>
          <cell r="J543">
            <v>1</v>
          </cell>
          <cell r="Q543">
            <v>3</v>
          </cell>
          <cell r="R543">
            <v>3</v>
          </cell>
        </row>
        <row r="544">
          <cell r="B544">
            <v>77</v>
          </cell>
          <cell r="C544" t="str">
            <v>Shikoku</v>
          </cell>
          <cell r="D544">
            <v>8</v>
          </cell>
          <cell r="E544">
            <v>0</v>
          </cell>
          <cell r="F544">
            <v>1</v>
          </cell>
          <cell r="G544">
            <v>2</v>
          </cell>
          <cell r="H544">
            <v>1</v>
          </cell>
          <cell r="I544">
            <v>0</v>
          </cell>
          <cell r="J544">
            <v>0</v>
          </cell>
          <cell r="Q544">
            <v>3</v>
          </cell>
          <cell r="R544">
            <v>3</v>
          </cell>
        </row>
        <row r="545">
          <cell r="B545">
            <v>80</v>
          </cell>
          <cell r="C545" t="str">
            <v>Hiroshima</v>
          </cell>
          <cell r="D545">
            <v>11</v>
          </cell>
          <cell r="E545">
            <v>0</v>
          </cell>
          <cell r="F545">
            <v>1</v>
          </cell>
          <cell r="G545">
            <v>1</v>
          </cell>
          <cell r="H545">
            <v>1</v>
          </cell>
          <cell r="I545">
            <v>0</v>
          </cell>
          <cell r="J545">
            <v>1</v>
          </cell>
          <cell r="Q545">
            <v>2</v>
          </cell>
          <cell r="R545">
            <v>2</v>
          </cell>
        </row>
        <row r="546">
          <cell r="B546">
            <v>90</v>
          </cell>
          <cell r="C546" t="str">
            <v>Kyusyu1</v>
          </cell>
          <cell r="D546">
            <v>14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2</v>
          </cell>
          <cell r="J546">
            <v>1</v>
          </cell>
          <cell r="Q546">
            <v>0</v>
          </cell>
          <cell r="R546">
            <v>0</v>
          </cell>
        </row>
        <row r="547">
          <cell r="B547">
            <v>91</v>
          </cell>
          <cell r="C547" t="str">
            <v>Kyusyu2</v>
          </cell>
          <cell r="D547">
            <v>14</v>
          </cell>
          <cell r="E547">
            <v>0</v>
          </cell>
          <cell r="F547">
            <v>6</v>
          </cell>
          <cell r="G547">
            <v>0</v>
          </cell>
          <cell r="H547">
            <v>0</v>
          </cell>
          <cell r="I547">
            <v>2</v>
          </cell>
          <cell r="J547">
            <v>1</v>
          </cell>
          <cell r="Q547">
            <v>6</v>
          </cell>
          <cell r="R547">
            <v>6</v>
          </cell>
        </row>
        <row r="548">
          <cell r="B548">
            <v>1</v>
          </cell>
          <cell r="C548" t="str">
            <v>Others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Q548">
            <v>0</v>
          </cell>
          <cell r="R548">
            <v>0</v>
          </cell>
        </row>
        <row r="549">
          <cell r="B549">
            <v>0</v>
          </cell>
          <cell r="C549" t="str">
            <v>Total</v>
          </cell>
          <cell r="D549">
            <v>204</v>
          </cell>
          <cell r="E549">
            <v>14</v>
          </cell>
          <cell r="F549">
            <v>19</v>
          </cell>
          <cell r="G549">
            <v>24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57</v>
          </cell>
          <cell r="R549">
            <v>57</v>
          </cell>
        </row>
        <row r="571">
          <cell r="B571">
            <v>10</v>
          </cell>
          <cell r="C571" t="str">
            <v>Hokkaido</v>
          </cell>
          <cell r="D571">
            <v>95</v>
          </cell>
          <cell r="E571">
            <v>6</v>
          </cell>
          <cell r="F571">
            <v>8</v>
          </cell>
          <cell r="G571">
            <v>10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24</v>
          </cell>
          <cell r="R571">
            <v>24</v>
          </cell>
        </row>
        <row r="572">
          <cell r="B572">
            <v>20</v>
          </cell>
          <cell r="C572" t="str">
            <v>Minamitohoku</v>
          </cell>
          <cell r="D572">
            <v>35</v>
          </cell>
          <cell r="E572">
            <v>2</v>
          </cell>
          <cell r="F572">
            <v>3</v>
          </cell>
          <cell r="G572">
            <v>3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8</v>
          </cell>
          <cell r="R572">
            <v>8</v>
          </cell>
        </row>
        <row r="573">
          <cell r="B573">
            <v>22</v>
          </cell>
          <cell r="C573" t="str">
            <v>Kitatohoku</v>
          </cell>
          <cell r="D573">
            <v>40</v>
          </cell>
          <cell r="E573">
            <v>4</v>
          </cell>
          <cell r="F573">
            <v>2</v>
          </cell>
          <cell r="G573">
            <v>2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8</v>
          </cell>
          <cell r="R573">
            <v>8</v>
          </cell>
        </row>
        <row r="574">
          <cell r="B574">
            <v>25</v>
          </cell>
          <cell r="C574" t="str">
            <v>Kitakanto</v>
          </cell>
          <cell r="D574">
            <v>57</v>
          </cell>
          <cell r="E574">
            <v>3</v>
          </cell>
          <cell r="F574">
            <v>4</v>
          </cell>
          <cell r="G574">
            <v>5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12</v>
          </cell>
          <cell r="R574">
            <v>12</v>
          </cell>
        </row>
        <row r="575">
          <cell r="B575">
            <v>26</v>
          </cell>
          <cell r="C575" t="str">
            <v>Shinetsu</v>
          </cell>
          <cell r="D575">
            <v>56</v>
          </cell>
          <cell r="E575">
            <v>5</v>
          </cell>
          <cell r="F575">
            <v>3</v>
          </cell>
          <cell r="G575">
            <v>3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11</v>
          </cell>
          <cell r="R575">
            <v>11</v>
          </cell>
        </row>
        <row r="576">
          <cell r="B576">
            <v>30</v>
          </cell>
          <cell r="C576" t="str">
            <v>Tokyo1</v>
          </cell>
          <cell r="D576">
            <v>106</v>
          </cell>
          <cell r="E576">
            <v>6</v>
          </cell>
          <cell r="F576">
            <v>8</v>
          </cell>
          <cell r="G576">
            <v>11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25</v>
          </cell>
          <cell r="R576">
            <v>25</v>
          </cell>
        </row>
        <row r="577">
          <cell r="B577">
            <v>31</v>
          </cell>
          <cell r="C577" t="str">
            <v>Tokyo2</v>
          </cell>
          <cell r="D577">
            <v>113</v>
          </cell>
          <cell r="E577">
            <v>7</v>
          </cell>
          <cell r="F577">
            <v>10</v>
          </cell>
          <cell r="G577">
            <v>6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23</v>
          </cell>
          <cell r="R577">
            <v>23</v>
          </cell>
        </row>
        <row r="578">
          <cell r="B578">
            <v>35</v>
          </cell>
          <cell r="C578" t="str">
            <v>Yokohama</v>
          </cell>
          <cell r="D578">
            <v>118</v>
          </cell>
          <cell r="E578">
            <v>8</v>
          </cell>
          <cell r="F578">
            <v>8</v>
          </cell>
          <cell r="G578">
            <v>8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24</v>
          </cell>
          <cell r="R578">
            <v>24</v>
          </cell>
        </row>
        <row r="579">
          <cell r="B579">
            <v>50</v>
          </cell>
          <cell r="C579" t="str">
            <v>Toukai1</v>
          </cell>
          <cell r="D579">
            <v>80</v>
          </cell>
          <cell r="E579">
            <v>7</v>
          </cell>
          <cell r="F579">
            <v>11</v>
          </cell>
          <cell r="G579">
            <v>5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23</v>
          </cell>
          <cell r="R579">
            <v>23</v>
          </cell>
        </row>
        <row r="580">
          <cell r="B580">
            <v>55</v>
          </cell>
          <cell r="C580" t="str">
            <v>Toukai2</v>
          </cell>
          <cell r="D580">
            <v>79</v>
          </cell>
          <cell r="E580">
            <v>9</v>
          </cell>
          <cell r="F580">
            <v>11</v>
          </cell>
          <cell r="G580">
            <v>9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29</v>
          </cell>
          <cell r="R580">
            <v>29</v>
          </cell>
        </row>
        <row r="581">
          <cell r="B581">
            <v>65</v>
          </cell>
          <cell r="C581" t="str">
            <v>Kansai3</v>
          </cell>
          <cell r="D581">
            <v>25</v>
          </cell>
          <cell r="E581">
            <v>3</v>
          </cell>
          <cell r="F581">
            <v>2</v>
          </cell>
          <cell r="G581">
            <v>2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7</v>
          </cell>
          <cell r="R581">
            <v>7</v>
          </cell>
        </row>
        <row r="582">
          <cell r="B582">
            <v>70</v>
          </cell>
          <cell r="C582" t="str">
            <v>Kansai1</v>
          </cell>
          <cell r="D582">
            <v>90</v>
          </cell>
          <cell r="E582">
            <v>9</v>
          </cell>
          <cell r="F582">
            <v>6</v>
          </cell>
          <cell r="G582">
            <v>5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20</v>
          </cell>
          <cell r="R582">
            <v>20</v>
          </cell>
        </row>
        <row r="583">
          <cell r="B583">
            <v>71</v>
          </cell>
          <cell r="C583" t="str">
            <v>Kansai2</v>
          </cell>
          <cell r="D583">
            <v>79</v>
          </cell>
          <cell r="E583">
            <v>5</v>
          </cell>
          <cell r="F583">
            <v>5</v>
          </cell>
          <cell r="G583">
            <v>8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18</v>
          </cell>
          <cell r="R583">
            <v>18</v>
          </cell>
        </row>
        <row r="584">
          <cell r="B584">
            <v>72</v>
          </cell>
          <cell r="C584" t="str">
            <v>Hokuriku</v>
          </cell>
          <cell r="D584">
            <v>24</v>
          </cell>
          <cell r="E584">
            <v>2</v>
          </cell>
          <cell r="F584">
            <v>1</v>
          </cell>
          <cell r="G584">
            <v>2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5</v>
          </cell>
          <cell r="R584">
            <v>5</v>
          </cell>
        </row>
        <row r="585">
          <cell r="B585">
            <v>75</v>
          </cell>
          <cell r="C585" t="str">
            <v>Okayama</v>
          </cell>
          <cell r="D585">
            <v>31</v>
          </cell>
          <cell r="E585">
            <v>2</v>
          </cell>
          <cell r="F585">
            <v>0</v>
          </cell>
          <cell r="G585">
            <v>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7</v>
          </cell>
          <cell r="R585">
            <v>7</v>
          </cell>
        </row>
        <row r="586">
          <cell r="B586">
            <v>77</v>
          </cell>
          <cell r="C586" t="str">
            <v>Shikoku</v>
          </cell>
          <cell r="D586">
            <v>30</v>
          </cell>
          <cell r="E586">
            <v>2</v>
          </cell>
          <cell r="F586">
            <v>7</v>
          </cell>
          <cell r="G586">
            <v>4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13</v>
          </cell>
          <cell r="R586">
            <v>13</v>
          </cell>
        </row>
        <row r="587">
          <cell r="B587">
            <v>80</v>
          </cell>
          <cell r="C587" t="str">
            <v>Hiroshima</v>
          </cell>
          <cell r="D587">
            <v>80</v>
          </cell>
          <cell r="E587">
            <v>3</v>
          </cell>
          <cell r="F587">
            <v>3</v>
          </cell>
          <cell r="G587">
            <v>10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16</v>
          </cell>
          <cell r="R587">
            <v>16</v>
          </cell>
        </row>
        <row r="588">
          <cell r="B588">
            <v>90</v>
          </cell>
          <cell r="C588" t="str">
            <v>Kyusyu1</v>
          </cell>
          <cell r="D588">
            <v>71</v>
          </cell>
          <cell r="E588">
            <v>3</v>
          </cell>
          <cell r="F588">
            <v>3</v>
          </cell>
          <cell r="G588">
            <v>4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10</v>
          </cell>
          <cell r="R588">
            <v>10</v>
          </cell>
        </row>
        <row r="589">
          <cell r="B589">
            <v>91</v>
          </cell>
          <cell r="C589" t="str">
            <v>Kyusyu2</v>
          </cell>
          <cell r="D589">
            <v>63</v>
          </cell>
          <cell r="E589">
            <v>1</v>
          </cell>
          <cell r="F589">
            <v>5</v>
          </cell>
          <cell r="G589">
            <v>5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11</v>
          </cell>
          <cell r="R589">
            <v>11</v>
          </cell>
        </row>
        <row r="590">
          <cell r="B590">
            <v>1</v>
          </cell>
          <cell r="C590" t="str">
            <v>Others</v>
          </cell>
          <cell r="D590">
            <v>8</v>
          </cell>
          <cell r="E590">
            <v>0</v>
          </cell>
          <cell r="F590">
            <v>1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1</v>
          </cell>
          <cell r="R590">
            <v>1</v>
          </cell>
        </row>
        <row r="591">
          <cell r="B591">
            <v>0</v>
          </cell>
          <cell r="C591" t="str">
            <v>Total</v>
          </cell>
          <cell r="D591">
            <v>1280</v>
          </cell>
          <cell r="E591">
            <v>87</v>
          </cell>
          <cell r="F591">
            <v>101</v>
          </cell>
          <cell r="G591">
            <v>107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295</v>
          </cell>
          <cell r="R591">
            <v>295</v>
          </cell>
        </row>
        <row r="613">
          <cell r="B613">
            <v>10</v>
          </cell>
          <cell r="C613" t="str">
            <v>Hokkaido</v>
          </cell>
          <cell r="D613">
            <v>2</v>
          </cell>
          <cell r="E613">
            <v>1</v>
          </cell>
          <cell r="F613">
            <v>1</v>
          </cell>
          <cell r="G613">
            <v>2</v>
          </cell>
          <cell r="H613">
            <v>4</v>
          </cell>
          <cell r="I613">
            <v>1</v>
          </cell>
          <cell r="J613">
            <v>2</v>
          </cell>
          <cell r="Q613">
            <v>4</v>
          </cell>
        </row>
        <row r="614">
          <cell r="B614">
            <v>20</v>
          </cell>
          <cell r="C614" t="str">
            <v>Minamitohoku</v>
          </cell>
          <cell r="D614">
            <v>1</v>
          </cell>
          <cell r="E614">
            <v>0</v>
          </cell>
          <cell r="F614">
            <v>0</v>
          </cell>
          <cell r="G614">
            <v>2</v>
          </cell>
          <cell r="H614">
            <v>0</v>
          </cell>
          <cell r="I614">
            <v>0</v>
          </cell>
          <cell r="J614">
            <v>0</v>
          </cell>
          <cell r="Q614">
            <v>2</v>
          </cell>
        </row>
        <row r="615">
          <cell r="B615">
            <v>22</v>
          </cell>
          <cell r="C615" t="str">
            <v>Kitatohoku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Q615">
            <v>0</v>
          </cell>
        </row>
        <row r="616">
          <cell r="B616">
            <v>25</v>
          </cell>
          <cell r="C616" t="str">
            <v>Kitakanto</v>
          </cell>
          <cell r="D616">
            <v>2</v>
          </cell>
          <cell r="E616">
            <v>0</v>
          </cell>
          <cell r="F616">
            <v>1</v>
          </cell>
          <cell r="G616">
            <v>0</v>
          </cell>
          <cell r="H616">
            <v>2</v>
          </cell>
          <cell r="I616">
            <v>0</v>
          </cell>
          <cell r="J616">
            <v>3</v>
          </cell>
          <cell r="Q616">
            <v>1</v>
          </cell>
        </row>
        <row r="617">
          <cell r="B617">
            <v>26</v>
          </cell>
          <cell r="C617" t="str">
            <v>Shinetsu</v>
          </cell>
          <cell r="D617">
            <v>0</v>
          </cell>
          <cell r="E617">
            <v>1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Q617">
            <v>1</v>
          </cell>
        </row>
        <row r="618">
          <cell r="B618">
            <v>30</v>
          </cell>
          <cell r="C618" t="str">
            <v>Tokyo1</v>
          </cell>
          <cell r="D618">
            <v>2</v>
          </cell>
          <cell r="E618">
            <v>2</v>
          </cell>
          <cell r="F618">
            <v>1</v>
          </cell>
          <cell r="G618">
            <v>0</v>
          </cell>
          <cell r="H618">
            <v>5</v>
          </cell>
          <cell r="I618">
            <v>2</v>
          </cell>
          <cell r="J618">
            <v>1</v>
          </cell>
          <cell r="Q618">
            <v>3</v>
          </cell>
        </row>
        <row r="619">
          <cell r="B619">
            <v>31</v>
          </cell>
          <cell r="C619" t="str">
            <v>Tokyo2</v>
          </cell>
          <cell r="D619">
            <v>1</v>
          </cell>
          <cell r="E619">
            <v>0</v>
          </cell>
          <cell r="F619">
            <v>1</v>
          </cell>
          <cell r="G619">
            <v>0</v>
          </cell>
          <cell r="H619">
            <v>4</v>
          </cell>
          <cell r="I619">
            <v>4</v>
          </cell>
          <cell r="J619">
            <v>1</v>
          </cell>
          <cell r="Q619">
            <v>1</v>
          </cell>
        </row>
        <row r="620">
          <cell r="B620">
            <v>35</v>
          </cell>
          <cell r="C620" t="str">
            <v>Yokohama</v>
          </cell>
          <cell r="D620">
            <v>0</v>
          </cell>
          <cell r="E620">
            <v>1</v>
          </cell>
          <cell r="F620">
            <v>1</v>
          </cell>
          <cell r="G620">
            <v>1</v>
          </cell>
          <cell r="H620">
            <v>24</v>
          </cell>
          <cell r="I620">
            <v>1</v>
          </cell>
          <cell r="J620">
            <v>0</v>
          </cell>
          <cell r="Q620">
            <v>3</v>
          </cell>
        </row>
        <row r="621">
          <cell r="B621">
            <v>50</v>
          </cell>
          <cell r="C621" t="str">
            <v>Toukai1</v>
          </cell>
          <cell r="D621">
            <v>0</v>
          </cell>
          <cell r="E621">
            <v>0</v>
          </cell>
          <cell r="F621">
            <v>1</v>
          </cell>
          <cell r="G621">
            <v>0</v>
          </cell>
          <cell r="H621">
            <v>1</v>
          </cell>
          <cell r="I621">
            <v>0</v>
          </cell>
          <cell r="J621">
            <v>1</v>
          </cell>
          <cell r="Q621">
            <v>1</v>
          </cell>
        </row>
        <row r="622">
          <cell r="B622">
            <v>55</v>
          </cell>
          <cell r="C622" t="str">
            <v>Toukai2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2</v>
          </cell>
          <cell r="I622">
            <v>2</v>
          </cell>
          <cell r="J622">
            <v>2</v>
          </cell>
          <cell r="Q622">
            <v>0</v>
          </cell>
        </row>
        <row r="623">
          <cell r="B623">
            <v>65</v>
          </cell>
          <cell r="C623" t="str">
            <v>Kansai3</v>
          </cell>
          <cell r="D623">
            <v>0</v>
          </cell>
          <cell r="E623">
            <v>0</v>
          </cell>
          <cell r="F623">
            <v>1</v>
          </cell>
          <cell r="G623">
            <v>1</v>
          </cell>
          <cell r="H623">
            <v>0</v>
          </cell>
          <cell r="I623">
            <v>0</v>
          </cell>
          <cell r="J623">
            <v>0</v>
          </cell>
          <cell r="Q623">
            <v>2</v>
          </cell>
        </row>
        <row r="624">
          <cell r="B624">
            <v>70</v>
          </cell>
          <cell r="C624" t="str">
            <v>Kansai1</v>
          </cell>
          <cell r="D624">
            <v>5</v>
          </cell>
          <cell r="E624">
            <v>2</v>
          </cell>
          <cell r="F624">
            <v>1</v>
          </cell>
          <cell r="G624">
            <v>0</v>
          </cell>
          <cell r="H624">
            <v>1</v>
          </cell>
          <cell r="I624">
            <v>3</v>
          </cell>
          <cell r="J624">
            <v>1</v>
          </cell>
          <cell r="Q624">
            <v>3</v>
          </cell>
        </row>
        <row r="625">
          <cell r="B625">
            <v>71</v>
          </cell>
          <cell r="C625" t="str">
            <v>Kansai2</v>
          </cell>
          <cell r="D625">
            <v>1</v>
          </cell>
          <cell r="E625">
            <v>0</v>
          </cell>
          <cell r="F625">
            <v>0</v>
          </cell>
          <cell r="G625">
            <v>1</v>
          </cell>
          <cell r="H625">
            <v>1</v>
          </cell>
          <cell r="I625">
            <v>0</v>
          </cell>
          <cell r="J625">
            <v>1</v>
          </cell>
          <cell r="Q625">
            <v>1</v>
          </cell>
        </row>
        <row r="626">
          <cell r="B626">
            <v>72</v>
          </cell>
          <cell r="C626" t="str">
            <v>Hokuriku</v>
          </cell>
          <cell r="D626">
            <v>0</v>
          </cell>
          <cell r="E626">
            <v>0</v>
          </cell>
          <cell r="F626">
            <v>0</v>
          </cell>
          <cell r="G626">
            <v>1</v>
          </cell>
          <cell r="H626">
            <v>1</v>
          </cell>
          <cell r="I626">
            <v>0</v>
          </cell>
          <cell r="J626">
            <v>0</v>
          </cell>
          <cell r="Q626">
            <v>1</v>
          </cell>
        </row>
        <row r="627">
          <cell r="B627">
            <v>75</v>
          </cell>
          <cell r="C627" t="str">
            <v>Okayama</v>
          </cell>
          <cell r="D627">
            <v>3</v>
          </cell>
          <cell r="E627">
            <v>0</v>
          </cell>
          <cell r="F627">
            <v>0</v>
          </cell>
          <cell r="G627">
            <v>0</v>
          </cell>
          <cell r="H627">
            <v>5</v>
          </cell>
          <cell r="I627">
            <v>1</v>
          </cell>
          <cell r="J627">
            <v>1</v>
          </cell>
          <cell r="Q627">
            <v>0</v>
          </cell>
        </row>
        <row r="628">
          <cell r="B628">
            <v>77</v>
          </cell>
          <cell r="C628" t="str">
            <v>Shikoku</v>
          </cell>
          <cell r="D628">
            <v>0</v>
          </cell>
          <cell r="E628">
            <v>0</v>
          </cell>
          <cell r="F628">
            <v>0</v>
          </cell>
          <cell r="G628">
            <v>1</v>
          </cell>
          <cell r="H628">
            <v>0</v>
          </cell>
          <cell r="I628">
            <v>1</v>
          </cell>
          <cell r="J628">
            <v>1</v>
          </cell>
          <cell r="Q628">
            <v>1</v>
          </cell>
        </row>
        <row r="629">
          <cell r="B629">
            <v>80</v>
          </cell>
          <cell r="C629" t="str">
            <v>Hiroshima</v>
          </cell>
          <cell r="D629">
            <v>0</v>
          </cell>
          <cell r="E629">
            <v>2</v>
          </cell>
          <cell r="F629">
            <v>0</v>
          </cell>
          <cell r="G629">
            <v>2</v>
          </cell>
          <cell r="H629">
            <v>9</v>
          </cell>
          <cell r="I629">
            <v>2</v>
          </cell>
          <cell r="J629">
            <v>0</v>
          </cell>
          <cell r="Q629">
            <v>4</v>
          </cell>
        </row>
        <row r="630">
          <cell r="B630">
            <v>90</v>
          </cell>
          <cell r="C630" t="str">
            <v>Kyusyu1</v>
          </cell>
          <cell r="D630">
            <v>1</v>
          </cell>
          <cell r="E630">
            <v>0</v>
          </cell>
          <cell r="F630">
            <v>1</v>
          </cell>
          <cell r="G630">
            <v>0</v>
          </cell>
          <cell r="H630">
            <v>2</v>
          </cell>
          <cell r="I630">
            <v>2</v>
          </cell>
          <cell r="J630">
            <v>0</v>
          </cell>
          <cell r="Q630">
            <v>1</v>
          </cell>
        </row>
        <row r="631">
          <cell r="B631">
            <v>91</v>
          </cell>
          <cell r="C631" t="str">
            <v>Kyusyu2</v>
          </cell>
          <cell r="D631">
            <v>1</v>
          </cell>
          <cell r="E631">
            <v>0</v>
          </cell>
          <cell r="F631">
            <v>0</v>
          </cell>
          <cell r="G631">
            <v>0</v>
          </cell>
          <cell r="H631">
            <v>1</v>
          </cell>
          <cell r="I631">
            <v>1</v>
          </cell>
          <cell r="J631">
            <v>1</v>
          </cell>
          <cell r="Q631">
            <v>0</v>
          </cell>
        </row>
        <row r="632">
          <cell r="B632">
            <v>1</v>
          </cell>
          <cell r="C632" t="str">
            <v>Others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Q632">
            <v>0</v>
          </cell>
        </row>
        <row r="633">
          <cell r="B633">
            <v>0</v>
          </cell>
          <cell r="C633" t="str">
            <v>Total</v>
          </cell>
          <cell r="D633">
            <v>19</v>
          </cell>
          <cell r="E633">
            <v>9</v>
          </cell>
          <cell r="F633">
            <v>9</v>
          </cell>
          <cell r="G633">
            <v>11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29</v>
          </cell>
        </row>
        <row r="634">
          <cell r="B634">
            <v>10</v>
          </cell>
          <cell r="C634" t="str">
            <v>Hokkaido</v>
          </cell>
          <cell r="D634">
            <v>2</v>
          </cell>
          <cell r="E634">
            <v>1</v>
          </cell>
          <cell r="F634">
            <v>1</v>
          </cell>
          <cell r="G634">
            <v>1</v>
          </cell>
          <cell r="H634">
            <v>4</v>
          </cell>
          <cell r="I634">
            <v>1</v>
          </cell>
          <cell r="J634">
            <v>2</v>
          </cell>
          <cell r="Q634">
            <v>3</v>
          </cell>
        </row>
        <row r="635">
          <cell r="B635">
            <v>20</v>
          </cell>
          <cell r="C635" t="str">
            <v>Minamitohoku</v>
          </cell>
          <cell r="D635">
            <v>1</v>
          </cell>
          <cell r="E635">
            <v>0</v>
          </cell>
          <cell r="F635">
            <v>0</v>
          </cell>
          <cell r="G635">
            <v>2</v>
          </cell>
          <cell r="H635">
            <v>0</v>
          </cell>
          <cell r="I635">
            <v>0</v>
          </cell>
          <cell r="J635">
            <v>0</v>
          </cell>
          <cell r="Q635">
            <v>2</v>
          </cell>
        </row>
        <row r="636">
          <cell r="B636">
            <v>22</v>
          </cell>
          <cell r="C636" t="str">
            <v>Kitatohoku</v>
          </cell>
          <cell r="D636">
            <v>0</v>
          </cell>
          <cell r="E636">
            <v>0</v>
          </cell>
          <cell r="F636">
            <v>0</v>
          </cell>
          <cell r="G636">
            <v>1</v>
          </cell>
          <cell r="H636">
            <v>0</v>
          </cell>
          <cell r="I636">
            <v>0</v>
          </cell>
          <cell r="J636">
            <v>0</v>
          </cell>
          <cell r="Q636">
            <v>1</v>
          </cell>
        </row>
        <row r="637">
          <cell r="B637">
            <v>25</v>
          </cell>
          <cell r="C637" t="str">
            <v>Kitakanto</v>
          </cell>
          <cell r="D637">
            <v>0</v>
          </cell>
          <cell r="E637">
            <v>0</v>
          </cell>
          <cell r="F637">
            <v>2</v>
          </cell>
          <cell r="G637">
            <v>0</v>
          </cell>
          <cell r="H637">
            <v>2</v>
          </cell>
          <cell r="I637">
            <v>0</v>
          </cell>
          <cell r="J637">
            <v>3</v>
          </cell>
          <cell r="Q637">
            <v>2</v>
          </cell>
        </row>
        <row r="638">
          <cell r="B638">
            <v>26</v>
          </cell>
          <cell r="C638" t="str">
            <v>Shinetsu</v>
          </cell>
          <cell r="D638">
            <v>0</v>
          </cell>
          <cell r="E638">
            <v>1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Q638">
            <v>1</v>
          </cell>
        </row>
        <row r="639">
          <cell r="B639">
            <v>30</v>
          </cell>
          <cell r="C639" t="str">
            <v>Tokyo1</v>
          </cell>
          <cell r="D639">
            <v>5</v>
          </cell>
          <cell r="E639">
            <v>2</v>
          </cell>
          <cell r="F639">
            <v>1</v>
          </cell>
          <cell r="G639">
            <v>0</v>
          </cell>
          <cell r="H639">
            <v>7</v>
          </cell>
          <cell r="I639">
            <v>4</v>
          </cell>
          <cell r="J639">
            <v>1</v>
          </cell>
          <cell r="Q639">
            <v>3</v>
          </cell>
        </row>
        <row r="640">
          <cell r="B640">
            <v>31</v>
          </cell>
          <cell r="C640" t="str">
            <v>Tokyo2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2</v>
          </cell>
          <cell r="I640">
            <v>3</v>
          </cell>
          <cell r="J640">
            <v>1</v>
          </cell>
          <cell r="Q640">
            <v>0</v>
          </cell>
        </row>
        <row r="641">
          <cell r="B641">
            <v>35</v>
          </cell>
          <cell r="C641" t="str">
            <v>Yokohama</v>
          </cell>
          <cell r="D641">
            <v>0</v>
          </cell>
          <cell r="E641">
            <v>1</v>
          </cell>
          <cell r="F641">
            <v>1</v>
          </cell>
          <cell r="G641">
            <v>1</v>
          </cell>
          <cell r="H641">
            <v>23</v>
          </cell>
          <cell r="I641">
            <v>1</v>
          </cell>
          <cell r="J641">
            <v>0</v>
          </cell>
          <cell r="Q641">
            <v>3</v>
          </cell>
        </row>
        <row r="642">
          <cell r="B642">
            <v>50</v>
          </cell>
          <cell r="C642" t="str">
            <v>Toukai1</v>
          </cell>
          <cell r="D642">
            <v>0</v>
          </cell>
          <cell r="E642">
            <v>0</v>
          </cell>
          <cell r="F642">
            <v>1</v>
          </cell>
          <cell r="G642">
            <v>0</v>
          </cell>
          <cell r="H642">
            <v>1</v>
          </cell>
          <cell r="I642">
            <v>1</v>
          </cell>
          <cell r="J642">
            <v>0</v>
          </cell>
          <cell r="Q642">
            <v>1</v>
          </cell>
        </row>
        <row r="643">
          <cell r="B643">
            <v>55</v>
          </cell>
          <cell r="C643" t="str">
            <v>Toukai2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3</v>
          </cell>
          <cell r="I643">
            <v>1</v>
          </cell>
          <cell r="J643">
            <v>3</v>
          </cell>
          <cell r="Q643">
            <v>0</v>
          </cell>
        </row>
        <row r="644">
          <cell r="B644">
            <v>65</v>
          </cell>
          <cell r="C644" t="str">
            <v>Kansai3</v>
          </cell>
          <cell r="D644">
            <v>0</v>
          </cell>
          <cell r="E644">
            <v>0</v>
          </cell>
          <cell r="F644">
            <v>1</v>
          </cell>
          <cell r="G644">
            <v>1</v>
          </cell>
          <cell r="H644">
            <v>0</v>
          </cell>
          <cell r="I644">
            <v>0</v>
          </cell>
          <cell r="J644">
            <v>0</v>
          </cell>
          <cell r="Q644">
            <v>2</v>
          </cell>
        </row>
        <row r="645">
          <cell r="B645">
            <v>70</v>
          </cell>
          <cell r="C645" t="str">
            <v>Kansai1</v>
          </cell>
          <cell r="D645">
            <v>5</v>
          </cell>
          <cell r="E645">
            <v>0</v>
          </cell>
          <cell r="F645">
            <v>1</v>
          </cell>
          <cell r="G645">
            <v>0</v>
          </cell>
          <cell r="H645">
            <v>1</v>
          </cell>
          <cell r="I645">
            <v>3</v>
          </cell>
          <cell r="J645">
            <v>1</v>
          </cell>
          <cell r="Q645">
            <v>1</v>
          </cell>
        </row>
        <row r="646">
          <cell r="B646">
            <v>71</v>
          </cell>
          <cell r="C646" t="str">
            <v>Kansai2</v>
          </cell>
          <cell r="D646">
            <v>1</v>
          </cell>
          <cell r="E646">
            <v>1</v>
          </cell>
          <cell r="F646">
            <v>0</v>
          </cell>
          <cell r="G646">
            <v>1</v>
          </cell>
          <cell r="H646">
            <v>1</v>
          </cell>
          <cell r="I646">
            <v>0</v>
          </cell>
          <cell r="J646">
            <v>1</v>
          </cell>
          <cell r="Q646">
            <v>2</v>
          </cell>
        </row>
        <row r="647">
          <cell r="B647">
            <v>72</v>
          </cell>
          <cell r="C647" t="str">
            <v>Hokuriku</v>
          </cell>
          <cell r="D647">
            <v>0</v>
          </cell>
          <cell r="E647">
            <v>0</v>
          </cell>
          <cell r="F647">
            <v>0</v>
          </cell>
          <cell r="G647">
            <v>1</v>
          </cell>
          <cell r="H647">
            <v>1</v>
          </cell>
          <cell r="I647">
            <v>0</v>
          </cell>
          <cell r="J647">
            <v>0</v>
          </cell>
          <cell r="Q647">
            <v>1</v>
          </cell>
        </row>
        <row r="648">
          <cell r="B648">
            <v>75</v>
          </cell>
          <cell r="C648" t="str">
            <v>Okayama</v>
          </cell>
          <cell r="D648">
            <v>3</v>
          </cell>
          <cell r="E648">
            <v>0</v>
          </cell>
          <cell r="F648">
            <v>0</v>
          </cell>
          <cell r="G648">
            <v>0</v>
          </cell>
          <cell r="H648">
            <v>5</v>
          </cell>
          <cell r="I648">
            <v>1</v>
          </cell>
          <cell r="J648">
            <v>1</v>
          </cell>
          <cell r="Q648">
            <v>0</v>
          </cell>
        </row>
        <row r="649">
          <cell r="B649">
            <v>77</v>
          </cell>
          <cell r="C649" t="str">
            <v>Shikoku</v>
          </cell>
          <cell r="D649">
            <v>0</v>
          </cell>
          <cell r="E649">
            <v>0</v>
          </cell>
          <cell r="F649">
            <v>0</v>
          </cell>
          <cell r="G649">
            <v>1</v>
          </cell>
          <cell r="H649">
            <v>0</v>
          </cell>
          <cell r="I649">
            <v>1</v>
          </cell>
          <cell r="J649">
            <v>0</v>
          </cell>
          <cell r="Q649">
            <v>1</v>
          </cell>
        </row>
        <row r="650">
          <cell r="B650">
            <v>80</v>
          </cell>
          <cell r="C650" t="str">
            <v>Hiroshima</v>
          </cell>
          <cell r="D650">
            <v>0</v>
          </cell>
          <cell r="E650">
            <v>2</v>
          </cell>
          <cell r="F650">
            <v>0</v>
          </cell>
          <cell r="G650">
            <v>2</v>
          </cell>
          <cell r="H650">
            <v>10</v>
          </cell>
          <cell r="I650">
            <v>3</v>
          </cell>
          <cell r="J650">
            <v>1</v>
          </cell>
          <cell r="Q650">
            <v>4</v>
          </cell>
        </row>
        <row r="651">
          <cell r="B651">
            <v>90</v>
          </cell>
          <cell r="C651" t="str">
            <v>Kyusyu1</v>
          </cell>
          <cell r="D651">
            <v>1</v>
          </cell>
          <cell r="E651">
            <v>1</v>
          </cell>
          <cell r="F651">
            <v>1</v>
          </cell>
          <cell r="G651">
            <v>0</v>
          </cell>
          <cell r="H651">
            <v>2</v>
          </cell>
          <cell r="I651">
            <v>1</v>
          </cell>
          <cell r="J651">
            <v>0</v>
          </cell>
          <cell r="Q651">
            <v>2</v>
          </cell>
        </row>
        <row r="652">
          <cell r="B652">
            <v>91</v>
          </cell>
          <cell r="C652" t="str">
            <v>Kyusyu2</v>
          </cell>
          <cell r="D652">
            <v>1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1</v>
          </cell>
          <cell r="Q652">
            <v>0</v>
          </cell>
        </row>
        <row r="653">
          <cell r="B653">
            <v>1</v>
          </cell>
          <cell r="C653" t="str">
            <v>Others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Q653">
            <v>0</v>
          </cell>
        </row>
        <row r="654">
          <cell r="B654">
            <v>0</v>
          </cell>
          <cell r="C654" t="str">
            <v>Total</v>
          </cell>
          <cell r="D654">
            <v>19</v>
          </cell>
          <cell r="E654">
            <v>9</v>
          </cell>
          <cell r="F654">
            <v>9</v>
          </cell>
          <cell r="G654">
            <v>11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29</v>
          </cell>
        </row>
        <row r="676">
          <cell r="B676">
            <v>10</v>
          </cell>
          <cell r="C676" t="str">
            <v>Hokkaido</v>
          </cell>
          <cell r="D676">
            <v>0.54304635761589404</v>
          </cell>
          <cell r="E676">
            <v>0.55555555555555558</v>
          </cell>
          <cell r="F676">
            <v>0.8</v>
          </cell>
          <cell r="G676">
            <v>0.5625</v>
          </cell>
          <cell r="H676" t="e">
            <v>#DIV/0!</v>
          </cell>
          <cell r="I676" t="e">
            <v>#DIV/0!</v>
          </cell>
          <cell r="J676" t="e">
            <v>#DIV/0!</v>
          </cell>
          <cell r="K676" t="e">
            <v>#DIV/0!</v>
          </cell>
          <cell r="L676" t="e">
            <v>#DIV/0!</v>
          </cell>
          <cell r="M676" t="e">
            <v>#DIV/0!</v>
          </cell>
          <cell r="N676" t="e">
            <v>#DIV/0!</v>
          </cell>
          <cell r="O676" t="e">
            <v>#DIV/0!</v>
          </cell>
          <cell r="P676" t="e">
            <v>#DIV/0!</v>
          </cell>
          <cell r="Q676">
            <v>0.62857142857142856</v>
          </cell>
          <cell r="R676">
            <v>0.62857142857142856</v>
          </cell>
        </row>
        <row r="677">
          <cell r="B677">
            <v>20</v>
          </cell>
          <cell r="C677" t="str">
            <v>Minamitohoku</v>
          </cell>
          <cell r="D677">
            <v>0.33333333333333331</v>
          </cell>
          <cell r="E677">
            <v>0.2857142857142857</v>
          </cell>
          <cell r="F677">
            <v>0.5</v>
          </cell>
          <cell r="G677">
            <v>0.375</v>
          </cell>
          <cell r="H677" t="e">
            <v>#DIV/0!</v>
          </cell>
          <cell r="I677" t="e">
            <v>#DIV/0!</v>
          </cell>
          <cell r="J677" t="e">
            <v>#DIV/0!</v>
          </cell>
          <cell r="K677" t="e">
            <v>#DIV/0!</v>
          </cell>
          <cell r="L677" t="e">
            <v>#DIV/0!</v>
          </cell>
          <cell r="M677" t="e">
            <v>#DIV/0!</v>
          </cell>
          <cell r="N677" t="e">
            <v>#DIV/0!</v>
          </cell>
          <cell r="O677" t="e">
            <v>#DIV/0!</v>
          </cell>
          <cell r="P677" t="e">
            <v>#DIV/0!</v>
          </cell>
          <cell r="Q677">
            <v>0.38095238095238093</v>
          </cell>
          <cell r="R677">
            <v>0.38095238095238093</v>
          </cell>
        </row>
        <row r="678">
          <cell r="B678">
            <v>22</v>
          </cell>
          <cell r="C678" t="str">
            <v>Kitatohoku</v>
          </cell>
          <cell r="D678">
            <v>0.43548387096774194</v>
          </cell>
          <cell r="E678">
            <v>0.5</v>
          </cell>
          <cell r="F678">
            <v>0.4</v>
          </cell>
          <cell r="G678">
            <v>0.33333333333333331</v>
          </cell>
          <cell r="H678" t="e">
            <v>#DIV/0!</v>
          </cell>
          <cell r="I678" t="e">
            <v>#DIV/0!</v>
          </cell>
          <cell r="J678" t="e">
            <v>#DIV/0!</v>
          </cell>
          <cell r="K678" t="e">
            <v>#DIV/0!</v>
          </cell>
          <cell r="L678" t="e">
            <v>#DIV/0!</v>
          </cell>
          <cell r="M678" t="e">
            <v>#DIV/0!</v>
          </cell>
          <cell r="N678" t="e">
            <v>#DIV/0!</v>
          </cell>
          <cell r="O678" t="e">
            <v>#DIV/0!</v>
          </cell>
          <cell r="P678" t="e">
            <v>#DIV/0!</v>
          </cell>
          <cell r="Q678">
            <v>0.41176470588235292</v>
          </cell>
          <cell r="R678">
            <v>0.41176470588235292</v>
          </cell>
        </row>
        <row r="679">
          <cell r="B679">
            <v>25</v>
          </cell>
          <cell r="C679" t="str">
            <v>Kitakanto</v>
          </cell>
          <cell r="D679">
            <v>0.4375</v>
          </cell>
          <cell r="E679">
            <v>0.5</v>
          </cell>
          <cell r="F679">
            <v>0.66666666666666663</v>
          </cell>
          <cell r="G679">
            <v>0.5</v>
          </cell>
          <cell r="H679" t="e">
            <v>#DIV/0!</v>
          </cell>
          <cell r="I679" t="e">
            <v>#DIV/0!</v>
          </cell>
          <cell r="J679" t="e">
            <v>#DIV/0!</v>
          </cell>
          <cell r="K679" t="e">
            <v>#DIV/0!</v>
          </cell>
          <cell r="L679" t="e">
            <v>#DIV/0!</v>
          </cell>
          <cell r="M679" t="e">
            <v>#DIV/0!</v>
          </cell>
          <cell r="N679" t="e">
            <v>#DIV/0!</v>
          </cell>
          <cell r="O679" t="e">
            <v>#DIV/0!</v>
          </cell>
          <cell r="P679" t="e">
            <v>#DIV/0!</v>
          </cell>
          <cell r="Q679">
            <v>0.55555555555555558</v>
          </cell>
          <cell r="R679">
            <v>0.55555555555555558</v>
          </cell>
        </row>
        <row r="680">
          <cell r="B680">
            <v>26</v>
          </cell>
          <cell r="C680" t="str">
            <v>Shinetsu</v>
          </cell>
          <cell r="D680">
            <v>0.5679012345679012</v>
          </cell>
          <cell r="E680">
            <v>0.55555555555555558</v>
          </cell>
          <cell r="F680">
            <v>0.375</v>
          </cell>
          <cell r="G680">
            <v>0.6</v>
          </cell>
          <cell r="H680" t="e">
            <v>#DIV/0!</v>
          </cell>
          <cell r="I680" t="e">
            <v>#DIV/0!</v>
          </cell>
          <cell r="J680" t="e">
            <v>#DIV/0!</v>
          </cell>
          <cell r="K680" t="e">
            <v>#DIV/0!</v>
          </cell>
          <cell r="L680" t="e">
            <v>#DIV/0!</v>
          </cell>
          <cell r="M680" t="e">
            <v>#DIV/0!</v>
          </cell>
          <cell r="N680" t="e">
            <v>#DIV/0!</v>
          </cell>
          <cell r="O680" t="e">
            <v>#DIV/0!</v>
          </cell>
          <cell r="P680" t="e">
            <v>#DIV/0!</v>
          </cell>
          <cell r="Q680">
            <v>0.5</v>
          </cell>
          <cell r="R680">
            <v>0.5</v>
          </cell>
        </row>
        <row r="681">
          <cell r="B681">
            <v>30</v>
          </cell>
          <cell r="C681" t="str">
            <v>Tokyo1</v>
          </cell>
          <cell r="D681">
            <v>0.25738396624472576</v>
          </cell>
          <cell r="E681">
            <v>0.35294117647058826</v>
          </cell>
          <cell r="F681">
            <v>0.30434782608695654</v>
          </cell>
          <cell r="G681">
            <v>0.35</v>
          </cell>
          <cell r="H681" t="e">
            <v>#DIV/0!</v>
          </cell>
          <cell r="I681" t="e">
            <v>#DIV/0!</v>
          </cell>
          <cell r="J681" t="e">
            <v>#DIV/0!</v>
          </cell>
          <cell r="K681" t="e">
            <v>#DIV/0!</v>
          </cell>
          <cell r="L681" t="e">
            <v>#DIV/0!</v>
          </cell>
          <cell r="M681" t="e">
            <v>#DIV/0!</v>
          </cell>
          <cell r="N681" t="e">
            <v>#DIV/0!</v>
          </cell>
          <cell r="O681" t="e">
            <v>#DIV/0!</v>
          </cell>
          <cell r="P681" t="e">
            <v>#DIV/0!</v>
          </cell>
          <cell r="Q681">
            <v>0.33333333333333331</v>
          </cell>
          <cell r="R681">
            <v>0.33333333333333331</v>
          </cell>
        </row>
        <row r="682">
          <cell r="B682">
            <v>31</v>
          </cell>
          <cell r="C682" t="str">
            <v>Tokyo2</v>
          </cell>
          <cell r="D682">
            <v>0.37853107344632769</v>
          </cell>
          <cell r="E682">
            <v>0.4</v>
          </cell>
          <cell r="F682">
            <v>0.7</v>
          </cell>
          <cell r="G682">
            <v>0.2857142857142857</v>
          </cell>
          <cell r="H682" t="e">
            <v>#DIV/0!</v>
          </cell>
          <cell r="I682" t="e">
            <v>#DIV/0!</v>
          </cell>
          <cell r="J682" t="e">
            <v>#DIV/0!</v>
          </cell>
          <cell r="K682" t="e">
            <v>#DIV/0!</v>
          </cell>
          <cell r="L682" t="e">
            <v>#DIV/0!</v>
          </cell>
          <cell r="M682" t="e">
            <v>#DIV/0!</v>
          </cell>
          <cell r="N682" t="e">
            <v>#DIV/0!</v>
          </cell>
          <cell r="O682" t="e">
            <v>#DIV/0!</v>
          </cell>
          <cell r="P682" t="e">
            <v>#DIV/0!</v>
          </cell>
          <cell r="Q682">
            <v>0.4358974358974359</v>
          </cell>
          <cell r="R682">
            <v>0.4358974358974359</v>
          </cell>
        </row>
        <row r="683">
          <cell r="B683">
            <v>35</v>
          </cell>
          <cell r="C683" t="str">
            <v>Yokohama</v>
          </cell>
          <cell r="D683">
            <v>0.42613636363636365</v>
          </cell>
          <cell r="E683">
            <v>0.54545454545454541</v>
          </cell>
          <cell r="F683">
            <v>0.33333333333333331</v>
          </cell>
          <cell r="G683">
            <v>0.375</v>
          </cell>
          <cell r="H683" t="e">
            <v>#DIV/0!</v>
          </cell>
          <cell r="I683" t="e">
            <v>#DIV/0!</v>
          </cell>
          <cell r="J683" t="e">
            <v>#DIV/0!</v>
          </cell>
          <cell r="K683" t="e">
            <v>#DIV/0!</v>
          </cell>
          <cell r="L683" t="e">
            <v>#DIV/0!</v>
          </cell>
          <cell r="M683" t="e">
            <v>#DIV/0!</v>
          </cell>
          <cell r="N683" t="e">
            <v>#DIV/0!</v>
          </cell>
          <cell r="O683" t="e">
            <v>#DIV/0!</v>
          </cell>
          <cell r="P683" t="e">
            <v>#DIV/0!</v>
          </cell>
          <cell r="Q683">
            <v>0.4</v>
          </cell>
          <cell r="R683">
            <v>0.4</v>
          </cell>
        </row>
        <row r="684">
          <cell r="B684">
            <v>50</v>
          </cell>
          <cell r="C684" t="str">
            <v>Toukai1</v>
          </cell>
          <cell r="D684">
            <v>0.3046875</v>
          </cell>
          <cell r="E684">
            <v>0.55555555555555558</v>
          </cell>
          <cell r="F684">
            <v>0.27272727272727271</v>
          </cell>
          <cell r="G684">
            <v>0.18181818181818182</v>
          </cell>
          <cell r="H684" t="e">
            <v>#DIV/0!</v>
          </cell>
          <cell r="I684" t="e">
            <v>#DIV/0!</v>
          </cell>
          <cell r="J684" t="e">
            <v>#DIV/0!</v>
          </cell>
          <cell r="K684" t="e">
            <v>#DIV/0!</v>
          </cell>
          <cell r="L684" t="e">
            <v>#DIV/0!</v>
          </cell>
          <cell r="M684" t="e">
            <v>#DIV/0!</v>
          </cell>
          <cell r="N684" t="e">
            <v>#DIV/0!</v>
          </cell>
          <cell r="O684" t="e">
            <v>#DIV/0!</v>
          </cell>
          <cell r="P684" t="e">
            <v>#DIV/0!</v>
          </cell>
          <cell r="Q684">
            <v>0.32258064516129031</v>
          </cell>
          <cell r="R684">
            <v>0.32258064516129031</v>
          </cell>
        </row>
        <row r="685">
          <cell r="B685">
            <v>55</v>
          </cell>
          <cell r="C685" t="str">
            <v>Toukai2</v>
          </cell>
          <cell r="D685">
            <v>0.35664335664335667</v>
          </cell>
          <cell r="E685">
            <v>0.41666666666666669</v>
          </cell>
          <cell r="F685">
            <v>0.63636363636363635</v>
          </cell>
          <cell r="G685">
            <v>0.53846153846153844</v>
          </cell>
          <cell r="H685" t="e">
            <v>#DIV/0!</v>
          </cell>
          <cell r="I685" t="e">
            <v>#DIV/0!</v>
          </cell>
          <cell r="J685" t="e">
            <v>#DIV/0!</v>
          </cell>
          <cell r="K685" t="e">
            <v>#DIV/0!</v>
          </cell>
          <cell r="L685" t="e">
            <v>#DIV/0!</v>
          </cell>
          <cell r="M685" t="e">
            <v>#DIV/0!</v>
          </cell>
          <cell r="N685" t="e">
            <v>#DIV/0!</v>
          </cell>
          <cell r="O685" t="e">
            <v>#DIV/0!</v>
          </cell>
          <cell r="P685" t="e">
            <v>#DIV/0!</v>
          </cell>
          <cell r="Q685">
            <v>0.52777777777777779</v>
          </cell>
          <cell r="R685">
            <v>0.52777777777777779</v>
          </cell>
        </row>
        <row r="686">
          <cell r="B686">
            <v>65</v>
          </cell>
          <cell r="C686" t="str">
            <v>Kansai3</v>
          </cell>
          <cell r="D686">
            <v>0.28169014084507044</v>
          </cell>
          <cell r="E686">
            <v>0</v>
          </cell>
          <cell r="F686">
            <v>0.33333333333333331</v>
          </cell>
          <cell r="G686">
            <v>0.16666666666666666</v>
          </cell>
          <cell r="H686" t="e">
            <v>#DIV/0!</v>
          </cell>
          <cell r="I686" t="e">
            <v>#DIV/0!</v>
          </cell>
          <cell r="J686" t="e">
            <v>#DIV/0!</v>
          </cell>
          <cell r="K686" t="e">
            <v>#DIV/0!</v>
          </cell>
          <cell r="L686" t="e">
            <v>#DIV/0!</v>
          </cell>
          <cell r="M686" t="e">
            <v>#DIV/0!</v>
          </cell>
          <cell r="N686" t="e">
            <v>#DIV/0!</v>
          </cell>
          <cell r="O686" t="e">
            <v>#DIV/0!</v>
          </cell>
          <cell r="P686" t="e">
            <v>#DIV/0!</v>
          </cell>
          <cell r="Q686">
            <v>0.15789473684210525</v>
          </cell>
          <cell r="R686">
            <v>0.15789473684210525</v>
          </cell>
        </row>
        <row r="687">
          <cell r="B687">
            <v>70</v>
          </cell>
          <cell r="C687" t="str">
            <v>Kansai1</v>
          </cell>
          <cell r="D687">
            <v>0.46666666666666667</v>
          </cell>
          <cell r="E687">
            <v>0.54545454545454541</v>
          </cell>
          <cell r="F687">
            <v>0.2857142857142857</v>
          </cell>
          <cell r="G687">
            <v>0.27777777777777779</v>
          </cell>
          <cell r="H687" t="e">
            <v>#DIV/0!</v>
          </cell>
          <cell r="I687" t="e">
            <v>#DIV/0!</v>
          </cell>
          <cell r="J687" t="e">
            <v>#DIV/0!</v>
          </cell>
          <cell r="K687" t="e">
            <v>#DIV/0!</v>
          </cell>
          <cell r="L687" t="e">
            <v>#DIV/0!</v>
          </cell>
          <cell r="M687" t="e">
            <v>#DIV/0!</v>
          </cell>
          <cell r="N687" t="e">
            <v>#DIV/0!</v>
          </cell>
          <cell r="O687" t="e">
            <v>#DIV/0!</v>
          </cell>
          <cell r="P687" t="e">
            <v>#DIV/0!</v>
          </cell>
          <cell r="Q687">
            <v>0.34</v>
          </cell>
          <cell r="R687">
            <v>0.34</v>
          </cell>
        </row>
        <row r="688">
          <cell r="B688">
            <v>71</v>
          </cell>
          <cell r="C688" t="str">
            <v>Kansai2</v>
          </cell>
          <cell r="D688">
            <v>0.47199999999999998</v>
          </cell>
          <cell r="E688">
            <v>0.5</v>
          </cell>
          <cell r="F688">
            <v>0.44444444444444442</v>
          </cell>
          <cell r="G688">
            <v>0.61538461538461542</v>
          </cell>
          <cell r="H688" t="e">
            <v>#DIV/0!</v>
          </cell>
          <cell r="I688" t="e">
            <v>#DIV/0!</v>
          </cell>
          <cell r="J688" t="e">
            <v>#DIV/0!</v>
          </cell>
          <cell r="K688" t="e">
            <v>#DIV/0!</v>
          </cell>
          <cell r="L688" t="e">
            <v>#DIV/0!</v>
          </cell>
          <cell r="M688" t="e">
            <v>#DIV/0!</v>
          </cell>
          <cell r="N688" t="e">
            <v>#DIV/0!</v>
          </cell>
          <cell r="O688" t="e">
            <v>#DIV/0!</v>
          </cell>
          <cell r="P688" t="e">
            <v>#DIV/0!</v>
          </cell>
          <cell r="Q688">
            <v>0.53125</v>
          </cell>
          <cell r="R688">
            <v>0.53125</v>
          </cell>
        </row>
        <row r="689">
          <cell r="B689">
            <v>72</v>
          </cell>
          <cell r="C689" t="str">
            <v>Hokuriku</v>
          </cell>
          <cell r="D689">
            <v>0.25</v>
          </cell>
          <cell r="E689">
            <v>0.33333333333333331</v>
          </cell>
          <cell r="F689">
            <v>0.25</v>
          </cell>
          <cell r="G689">
            <v>0.33333333333333331</v>
          </cell>
          <cell r="H689" t="e">
            <v>#DIV/0!</v>
          </cell>
          <cell r="I689" t="e">
            <v>#DIV/0!</v>
          </cell>
          <cell r="J689" t="e">
            <v>#DIV/0!</v>
          </cell>
          <cell r="K689" t="e">
            <v>#DIV/0!</v>
          </cell>
          <cell r="L689" t="e">
            <v>#DIV/0!</v>
          </cell>
          <cell r="M689" t="e">
            <v>#DIV/0!</v>
          </cell>
          <cell r="N689" t="e">
            <v>#DIV/0!</v>
          </cell>
          <cell r="O689" t="e">
            <v>#DIV/0!</v>
          </cell>
          <cell r="P689" t="e">
            <v>#DIV/0!</v>
          </cell>
          <cell r="Q689">
            <v>0.3125</v>
          </cell>
          <cell r="R689">
            <v>0.3125</v>
          </cell>
        </row>
        <row r="690">
          <cell r="B690">
            <v>75</v>
          </cell>
          <cell r="C690" t="str">
            <v>Okayama</v>
          </cell>
          <cell r="D690">
            <v>0.27027027027027029</v>
          </cell>
          <cell r="E690">
            <v>0.2857142857142857</v>
          </cell>
          <cell r="F690">
            <v>0</v>
          </cell>
          <cell r="G690">
            <v>0.4</v>
          </cell>
          <cell r="H690" t="e">
            <v>#DIV/0!</v>
          </cell>
          <cell r="I690" t="e">
            <v>#DIV/0!</v>
          </cell>
          <cell r="J690" t="e">
            <v>#DIV/0!</v>
          </cell>
          <cell r="K690" t="e">
            <v>#DIV/0!</v>
          </cell>
          <cell r="L690" t="e">
            <v>#DIV/0!</v>
          </cell>
          <cell r="M690" t="e">
            <v>#DIV/0!</v>
          </cell>
          <cell r="N690" t="e">
            <v>#DIV/0!</v>
          </cell>
          <cell r="O690" t="e">
            <v>#DIV/0!</v>
          </cell>
          <cell r="P690" t="e">
            <v>#DIV/0!</v>
          </cell>
          <cell r="Q690">
            <v>0.26666666666666666</v>
          </cell>
          <cell r="R690">
            <v>0.26666666666666666</v>
          </cell>
        </row>
        <row r="691">
          <cell r="B691">
            <v>77</v>
          </cell>
          <cell r="C691" t="str">
            <v>Shikoku</v>
          </cell>
          <cell r="D691">
            <v>0.16304347826086957</v>
          </cell>
          <cell r="E691">
            <v>0</v>
          </cell>
          <cell r="F691">
            <v>0.42857142857142855</v>
          </cell>
          <cell r="G691">
            <v>0.33333333333333331</v>
          </cell>
          <cell r="H691" t="e">
            <v>#DIV/0!</v>
          </cell>
          <cell r="I691" t="e">
            <v>#DIV/0!</v>
          </cell>
          <cell r="J691" t="e">
            <v>#DIV/0!</v>
          </cell>
          <cell r="K691" t="e">
            <v>#DIV/0!</v>
          </cell>
          <cell r="L691" t="e">
            <v>#DIV/0!</v>
          </cell>
          <cell r="M691" t="e">
            <v>#DIV/0!</v>
          </cell>
          <cell r="N691" t="e">
            <v>#DIV/0!</v>
          </cell>
          <cell r="O691" t="e">
            <v>#DIV/0!</v>
          </cell>
          <cell r="P691" t="e">
            <v>#DIV/0!</v>
          </cell>
          <cell r="Q691">
            <v>0.23809523809523808</v>
          </cell>
          <cell r="R691">
            <v>0.23809523809523808</v>
          </cell>
        </row>
        <row r="692">
          <cell r="B692">
            <v>80</v>
          </cell>
          <cell r="C692" t="str">
            <v>Hiroshima</v>
          </cell>
          <cell r="D692">
            <v>0.38461538461538464</v>
          </cell>
          <cell r="E692">
            <v>0.15384615384615385</v>
          </cell>
          <cell r="F692">
            <v>0.125</v>
          </cell>
          <cell r="G692">
            <v>0.18181818181818182</v>
          </cell>
          <cell r="H692" t="e">
            <v>#DIV/0!</v>
          </cell>
          <cell r="I692" t="e">
            <v>#DIV/0!</v>
          </cell>
          <cell r="J692" t="e">
            <v>#DIV/0!</v>
          </cell>
          <cell r="K692" t="e">
            <v>#DIV/0!</v>
          </cell>
          <cell r="L692" t="e">
            <v>#DIV/0!</v>
          </cell>
          <cell r="M692" t="e">
            <v>#DIV/0!</v>
          </cell>
          <cell r="N692" t="e">
            <v>#DIV/0!</v>
          </cell>
          <cell r="O692" t="e">
            <v>#DIV/0!</v>
          </cell>
          <cell r="P692" t="e">
            <v>#DIV/0!</v>
          </cell>
          <cell r="Q692">
            <v>0.15625</v>
          </cell>
          <cell r="R692">
            <v>0.15625</v>
          </cell>
        </row>
        <row r="693">
          <cell r="B693">
            <v>90</v>
          </cell>
          <cell r="C693" t="str">
            <v>Kyusyu1</v>
          </cell>
          <cell r="D693">
            <v>0.15767634854771784</v>
          </cell>
          <cell r="E693">
            <v>4.7619047619047616E-2</v>
          </cell>
          <cell r="F693">
            <v>4.3478260869565216E-2</v>
          </cell>
          <cell r="G693">
            <v>0.10714285714285714</v>
          </cell>
          <cell r="H693" t="e">
            <v>#DIV/0!</v>
          </cell>
          <cell r="I693" t="e">
            <v>#DIV/0!</v>
          </cell>
          <cell r="J693" t="e">
            <v>#DIV/0!</v>
          </cell>
          <cell r="K693" t="e">
            <v>#DIV/0!</v>
          </cell>
          <cell r="L693" t="e">
            <v>#DIV/0!</v>
          </cell>
          <cell r="M693" t="e">
            <v>#DIV/0!</v>
          </cell>
          <cell r="N693" t="e">
            <v>#DIV/0!</v>
          </cell>
          <cell r="O693" t="e">
            <v>#DIV/0!</v>
          </cell>
          <cell r="P693" t="e">
            <v>#DIV/0!</v>
          </cell>
          <cell r="Q693">
            <v>6.9444444444444448E-2</v>
          </cell>
          <cell r="R693">
            <v>6.9444444444444448E-2</v>
          </cell>
        </row>
        <row r="694">
          <cell r="B694">
            <v>91</v>
          </cell>
          <cell r="C694" t="str">
            <v>Kyusyu2</v>
          </cell>
          <cell r="D694">
            <v>0.37984496124031009</v>
          </cell>
          <cell r="E694">
            <v>7.1428571428571425E-2</v>
          </cell>
          <cell r="F694">
            <v>0.11764705882352941</v>
          </cell>
          <cell r="G694">
            <v>0.41666666666666669</v>
          </cell>
          <cell r="H694" t="e">
            <v>#DIV/0!</v>
          </cell>
          <cell r="I694" t="e">
            <v>#DIV/0!</v>
          </cell>
          <cell r="J694" t="e">
            <v>#DIV/0!</v>
          </cell>
          <cell r="K694" t="e">
            <v>#DIV/0!</v>
          </cell>
          <cell r="L694" t="e">
            <v>#DIV/0!</v>
          </cell>
          <cell r="M694" t="e">
            <v>#DIV/0!</v>
          </cell>
          <cell r="N694" t="e">
            <v>#DIV/0!</v>
          </cell>
          <cell r="O694" t="e">
            <v>#DIV/0!</v>
          </cell>
          <cell r="P694" t="e">
            <v>#DIV/0!</v>
          </cell>
          <cell r="Q694">
            <v>0.18604651162790697</v>
          </cell>
          <cell r="R694">
            <v>0.18604651162790697</v>
          </cell>
        </row>
        <row r="695">
          <cell r="B695">
            <v>0</v>
          </cell>
          <cell r="C695" t="str">
            <v>Total</v>
          </cell>
          <cell r="D695">
            <v>0.35791666666666666</v>
          </cell>
          <cell r="E695">
            <v>0.32653061224489793</v>
          </cell>
          <cell r="F695">
            <v>0.3446601941747573</v>
          </cell>
          <cell r="G695">
            <v>0.34684684684684686</v>
          </cell>
          <cell r="H695" t="e">
            <v>#DIV/0!</v>
          </cell>
          <cell r="I695" t="e">
            <v>#DIV/0!</v>
          </cell>
          <cell r="J695" t="e">
            <v>#DIV/0!</v>
          </cell>
          <cell r="K695" t="e">
            <v>#DIV/0!</v>
          </cell>
          <cell r="L695" t="e">
            <v>#DIV/0!</v>
          </cell>
          <cell r="M695" t="e">
            <v>#DIV/0!</v>
          </cell>
          <cell r="N695" t="e">
            <v>#DIV/0!</v>
          </cell>
          <cell r="O695" t="e">
            <v>#DIV/0!</v>
          </cell>
          <cell r="P695" t="e">
            <v>#DIV/0!</v>
          </cell>
          <cell r="Q695">
            <v>0.33974358974358976</v>
          </cell>
          <cell r="R695">
            <v>0.33974358974358976</v>
          </cell>
        </row>
        <row r="696">
          <cell r="B696">
            <v>10</v>
          </cell>
          <cell r="C696" t="str">
            <v>Hokkaido</v>
          </cell>
          <cell r="D696">
            <v>0.62913907284768211</v>
          </cell>
          <cell r="E696">
            <v>0.66666666666666663</v>
          </cell>
          <cell r="F696">
            <v>0.8</v>
          </cell>
          <cell r="G696">
            <v>0.625</v>
          </cell>
          <cell r="H696" t="e">
            <v>#DIV/0!</v>
          </cell>
          <cell r="I696" t="e">
            <v>#DIV/0!</v>
          </cell>
          <cell r="J696" t="e">
            <v>#DIV/0!</v>
          </cell>
          <cell r="K696" t="e">
            <v>#DIV/0!</v>
          </cell>
          <cell r="L696" t="e">
            <v>#DIV/0!</v>
          </cell>
          <cell r="M696" t="e">
            <v>#DIV/0!</v>
          </cell>
          <cell r="N696" t="e">
            <v>#DIV/0!</v>
          </cell>
          <cell r="O696" t="e">
            <v>#DIV/0!</v>
          </cell>
          <cell r="P696" t="e">
            <v>#DIV/0!</v>
          </cell>
          <cell r="Q696">
            <v>0.68571428571428572</v>
          </cell>
          <cell r="R696">
            <v>0.68571428571428572</v>
          </cell>
        </row>
        <row r="697">
          <cell r="B697">
            <v>20</v>
          </cell>
          <cell r="C697" t="str">
            <v>Minamitohoku</v>
          </cell>
          <cell r="D697">
            <v>0.43209876543209874</v>
          </cell>
          <cell r="E697">
            <v>0.2857142857142857</v>
          </cell>
          <cell r="F697">
            <v>0.5</v>
          </cell>
          <cell r="G697">
            <v>0.375</v>
          </cell>
          <cell r="H697" t="e">
            <v>#DIV/0!</v>
          </cell>
          <cell r="I697" t="e">
            <v>#DIV/0!</v>
          </cell>
          <cell r="J697" t="e">
            <v>#DIV/0!</v>
          </cell>
          <cell r="K697" t="e">
            <v>#DIV/0!</v>
          </cell>
          <cell r="L697" t="e">
            <v>#DIV/0!</v>
          </cell>
          <cell r="M697" t="e">
            <v>#DIV/0!</v>
          </cell>
          <cell r="N697" t="e">
            <v>#DIV/0!</v>
          </cell>
          <cell r="O697" t="e">
            <v>#DIV/0!</v>
          </cell>
          <cell r="P697" t="e">
            <v>#DIV/0!</v>
          </cell>
          <cell r="Q697">
            <v>0.38095238095238093</v>
          </cell>
          <cell r="R697">
            <v>0.38095238095238093</v>
          </cell>
        </row>
        <row r="698">
          <cell r="B698">
            <v>22</v>
          </cell>
          <cell r="C698" t="str">
            <v>Kitatohoku</v>
          </cell>
          <cell r="D698">
            <v>0.64516129032258063</v>
          </cell>
          <cell r="E698">
            <v>0.66666666666666663</v>
          </cell>
          <cell r="F698">
            <v>0.4</v>
          </cell>
          <cell r="G698">
            <v>0.33333333333333331</v>
          </cell>
          <cell r="H698" t="e">
            <v>#DIV/0!</v>
          </cell>
          <cell r="I698" t="e">
            <v>#DIV/0!</v>
          </cell>
          <cell r="J698" t="e">
            <v>#DIV/0!</v>
          </cell>
          <cell r="K698" t="e">
            <v>#DIV/0!</v>
          </cell>
          <cell r="L698" t="e">
            <v>#DIV/0!</v>
          </cell>
          <cell r="M698" t="e">
            <v>#DIV/0!</v>
          </cell>
          <cell r="N698" t="e">
            <v>#DIV/0!</v>
          </cell>
          <cell r="O698" t="e">
            <v>#DIV/0!</v>
          </cell>
          <cell r="P698" t="e">
            <v>#DIV/0!</v>
          </cell>
          <cell r="Q698">
            <v>0.47058823529411764</v>
          </cell>
          <cell r="R698">
            <v>0.47058823529411764</v>
          </cell>
        </row>
        <row r="699">
          <cell r="B699">
            <v>25</v>
          </cell>
          <cell r="C699" t="str">
            <v>Kitakanto</v>
          </cell>
          <cell r="D699">
            <v>0.59375</v>
          </cell>
          <cell r="E699">
            <v>0.75</v>
          </cell>
          <cell r="F699">
            <v>0.66666666666666663</v>
          </cell>
          <cell r="G699">
            <v>0.625</v>
          </cell>
          <cell r="H699" t="e">
            <v>#DIV/0!</v>
          </cell>
          <cell r="I699" t="e">
            <v>#DIV/0!</v>
          </cell>
          <cell r="J699" t="e">
            <v>#DIV/0!</v>
          </cell>
          <cell r="K699" t="e">
            <v>#DIV/0!</v>
          </cell>
          <cell r="L699" t="e">
            <v>#DIV/0!</v>
          </cell>
          <cell r="M699" t="e">
            <v>#DIV/0!</v>
          </cell>
          <cell r="N699" t="e">
            <v>#DIV/0!</v>
          </cell>
          <cell r="O699" t="e">
            <v>#DIV/0!</v>
          </cell>
          <cell r="P699" t="e">
            <v>#DIV/0!</v>
          </cell>
          <cell r="Q699">
            <v>0.66666666666666663</v>
          </cell>
          <cell r="R699">
            <v>0.66666666666666663</v>
          </cell>
        </row>
        <row r="700">
          <cell r="B700">
            <v>26</v>
          </cell>
          <cell r="C700" t="str">
            <v>Shinetsu</v>
          </cell>
          <cell r="D700">
            <v>0.69135802469135799</v>
          </cell>
          <cell r="E700">
            <v>0.55555555555555558</v>
          </cell>
          <cell r="F700">
            <v>0.375</v>
          </cell>
          <cell r="G700">
            <v>0.6</v>
          </cell>
          <cell r="H700" t="e">
            <v>#DIV/0!</v>
          </cell>
          <cell r="I700" t="e">
            <v>#DIV/0!</v>
          </cell>
          <cell r="J700" t="e">
            <v>#DIV/0!</v>
          </cell>
          <cell r="K700" t="e">
            <v>#DIV/0!</v>
          </cell>
          <cell r="L700" t="e">
            <v>#DIV/0!</v>
          </cell>
          <cell r="M700" t="e">
            <v>#DIV/0!</v>
          </cell>
          <cell r="N700" t="e">
            <v>#DIV/0!</v>
          </cell>
          <cell r="O700" t="e">
            <v>#DIV/0!</v>
          </cell>
          <cell r="P700" t="e">
            <v>#DIV/0!</v>
          </cell>
          <cell r="Q700">
            <v>0.5</v>
          </cell>
          <cell r="R700">
            <v>0.5</v>
          </cell>
        </row>
        <row r="701">
          <cell r="B701">
            <v>30</v>
          </cell>
          <cell r="C701" t="str">
            <v>Tokyo1</v>
          </cell>
          <cell r="D701">
            <v>0.4472573839662447</v>
          </cell>
          <cell r="E701">
            <v>0.35294117647058826</v>
          </cell>
          <cell r="F701">
            <v>0.34782608695652173</v>
          </cell>
          <cell r="G701">
            <v>0.55000000000000004</v>
          </cell>
          <cell r="H701" t="e">
            <v>#DIV/0!</v>
          </cell>
          <cell r="I701" t="e">
            <v>#DIV/0!</v>
          </cell>
          <cell r="J701" t="e">
            <v>#DIV/0!</v>
          </cell>
          <cell r="K701" t="e">
            <v>#DIV/0!</v>
          </cell>
          <cell r="L701" t="e">
            <v>#DIV/0!</v>
          </cell>
          <cell r="M701" t="e">
            <v>#DIV/0!</v>
          </cell>
          <cell r="N701" t="e">
            <v>#DIV/0!</v>
          </cell>
          <cell r="O701" t="e">
            <v>#DIV/0!</v>
          </cell>
          <cell r="P701" t="e">
            <v>#DIV/0!</v>
          </cell>
          <cell r="Q701">
            <v>0.41666666666666669</v>
          </cell>
          <cell r="R701">
            <v>0.41666666666666669</v>
          </cell>
        </row>
        <row r="702">
          <cell r="B702">
            <v>31</v>
          </cell>
          <cell r="C702" t="str">
            <v>Tokyo2</v>
          </cell>
          <cell r="D702">
            <v>0.6384180790960452</v>
          </cell>
          <cell r="E702">
            <v>0.46666666666666667</v>
          </cell>
          <cell r="F702">
            <v>1</v>
          </cell>
          <cell r="G702">
            <v>0.42857142857142855</v>
          </cell>
          <cell r="H702" t="e">
            <v>#DIV/0!</v>
          </cell>
          <cell r="I702" t="e">
            <v>#DIV/0!</v>
          </cell>
          <cell r="J702" t="e">
            <v>#DIV/0!</v>
          </cell>
          <cell r="K702" t="e">
            <v>#DIV/0!</v>
          </cell>
          <cell r="L702" t="e">
            <v>#DIV/0!</v>
          </cell>
          <cell r="M702" t="e">
            <v>#DIV/0!</v>
          </cell>
          <cell r="N702" t="e">
            <v>#DIV/0!</v>
          </cell>
          <cell r="O702" t="e">
            <v>#DIV/0!</v>
          </cell>
          <cell r="P702" t="e">
            <v>#DIV/0!</v>
          </cell>
          <cell r="Q702">
            <v>0.58974358974358976</v>
          </cell>
          <cell r="R702">
            <v>0.58974358974358976</v>
          </cell>
        </row>
        <row r="703">
          <cell r="B703">
            <v>35</v>
          </cell>
          <cell r="C703" t="str">
            <v>Yokohama</v>
          </cell>
          <cell r="D703">
            <v>0.67045454545454541</v>
          </cell>
          <cell r="E703">
            <v>0.72727272727272729</v>
          </cell>
          <cell r="F703">
            <v>0.44444444444444442</v>
          </cell>
          <cell r="G703">
            <v>0.5</v>
          </cell>
          <cell r="H703" t="e">
            <v>#DIV/0!</v>
          </cell>
          <cell r="I703" t="e">
            <v>#DIV/0!</v>
          </cell>
          <cell r="J703" t="e">
            <v>#DIV/0!</v>
          </cell>
          <cell r="K703" t="e">
            <v>#DIV/0!</v>
          </cell>
          <cell r="L703" t="e">
            <v>#DIV/0!</v>
          </cell>
          <cell r="M703" t="e">
            <v>#DIV/0!</v>
          </cell>
          <cell r="N703" t="e">
            <v>#DIV/0!</v>
          </cell>
          <cell r="O703" t="e">
            <v>#DIV/0!</v>
          </cell>
          <cell r="P703" t="e">
            <v>#DIV/0!</v>
          </cell>
          <cell r="Q703">
            <v>0.53333333333333333</v>
          </cell>
          <cell r="R703">
            <v>0.53333333333333333</v>
          </cell>
        </row>
        <row r="704">
          <cell r="B704">
            <v>50</v>
          </cell>
          <cell r="C704" t="str">
            <v>Toukai1</v>
          </cell>
          <cell r="D704">
            <v>0.625</v>
          </cell>
          <cell r="E704">
            <v>0.77777777777777779</v>
          </cell>
          <cell r="F704">
            <v>1</v>
          </cell>
          <cell r="G704">
            <v>0.45454545454545453</v>
          </cell>
          <cell r="H704" t="e">
            <v>#DIV/0!</v>
          </cell>
          <cell r="I704" t="e">
            <v>#DIV/0!</v>
          </cell>
          <cell r="J704" t="e">
            <v>#DIV/0!</v>
          </cell>
          <cell r="K704" t="e">
            <v>#DIV/0!</v>
          </cell>
          <cell r="L704" t="e">
            <v>#DIV/0!</v>
          </cell>
          <cell r="M704" t="e">
            <v>#DIV/0!</v>
          </cell>
          <cell r="N704" t="e">
            <v>#DIV/0!</v>
          </cell>
          <cell r="O704" t="e">
            <v>#DIV/0!</v>
          </cell>
          <cell r="P704" t="e">
            <v>#DIV/0!</v>
          </cell>
          <cell r="Q704">
            <v>0.74193548387096775</v>
          </cell>
          <cell r="R704">
            <v>0.74193548387096775</v>
          </cell>
        </row>
        <row r="705">
          <cell r="B705">
            <v>55</v>
          </cell>
          <cell r="C705" t="str">
            <v>Toukai2</v>
          </cell>
          <cell r="D705">
            <v>0.55244755244755239</v>
          </cell>
          <cell r="E705">
            <v>0.75</v>
          </cell>
          <cell r="F705">
            <v>1</v>
          </cell>
          <cell r="G705">
            <v>0.69230769230769229</v>
          </cell>
          <cell r="H705" t="e">
            <v>#DIV/0!</v>
          </cell>
          <cell r="I705" t="e">
            <v>#DIV/0!</v>
          </cell>
          <cell r="J705" t="e">
            <v>#DIV/0!</v>
          </cell>
          <cell r="K705" t="e">
            <v>#DIV/0!</v>
          </cell>
          <cell r="L705" t="e">
            <v>#DIV/0!</v>
          </cell>
          <cell r="M705" t="e">
            <v>#DIV/0!</v>
          </cell>
          <cell r="N705" t="e">
            <v>#DIV/0!</v>
          </cell>
          <cell r="O705" t="e">
            <v>#DIV/0!</v>
          </cell>
          <cell r="P705" t="e">
            <v>#DIV/0!</v>
          </cell>
          <cell r="Q705">
            <v>0.80555555555555558</v>
          </cell>
          <cell r="R705">
            <v>0.80555555555555558</v>
          </cell>
        </row>
        <row r="706">
          <cell r="B706">
            <v>65</v>
          </cell>
          <cell r="C706" t="str">
            <v>Kansai3</v>
          </cell>
          <cell r="D706">
            <v>0.352112676056338</v>
          </cell>
          <cell r="E706">
            <v>0.42857142857142855</v>
          </cell>
          <cell r="F706">
            <v>0.33333333333333331</v>
          </cell>
          <cell r="G706">
            <v>0.33333333333333331</v>
          </cell>
          <cell r="H706" t="e">
            <v>#DIV/0!</v>
          </cell>
          <cell r="I706" t="e">
            <v>#DIV/0!</v>
          </cell>
          <cell r="J706" t="e">
            <v>#DIV/0!</v>
          </cell>
          <cell r="K706" t="e">
            <v>#DIV/0!</v>
          </cell>
          <cell r="L706" t="e">
            <v>#DIV/0!</v>
          </cell>
          <cell r="M706" t="e">
            <v>#DIV/0!</v>
          </cell>
          <cell r="N706" t="e">
            <v>#DIV/0!</v>
          </cell>
          <cell r="O706" t="e">
            <v>#DIV/0!</v>
          </cell>
          <cell r="P706" t="e">
            <v>#DIV/0!</v>
          </cell>
          <cell r="Q706">
            <v>0.36842105263157893</v>
          </cell>
          <cell r="R706">
            <v>0.36842105263157893</v>
          </cell>
        </row>
        <row r="707">
          <cell r="B707">
            <v>70</v>
          </cell>
          <cell r="C707" t="str">
            <v>Kansai1</v>
          </cell>
          <cell r="D707">
            <v>0.6</v>
          </cell>
          <cell r="E707">
            <v>0.81818181818181823</v>
          </cell>
          <cell r="F707">
            <v>0.2857142857142857</v>
          </cell>
          <cell r="G707">
            <v>0.27777777777777779</v>
          </cell>
          <cell r="H707" t="e">
            <v>#DIV/0!</v>
          </cell>
          <cell r="I707" t="e">
            <v>#DIV/0!</v>
          </cell>
          <cell r="J707" t="e">
            <v>#DIV/0!</v>
          </cell>
          <cell r="K707" t="e">
            <v>#DIV/0!</v>
          </cell>
          <cell r="L707" t="e">
            <v>#DIV/0!</v>
          </cell>
          <cell r="M707" t="e">
            <v>#DIV/0!</v>
          </cell>
          <cell r="N707" t="e">
            <v>#DIV/0!</v>
          </cell>
          <cell r="O707" t="e">
            <v>#DIV/0!</v>
          </cell>
          <cell r="P707" t="e">
            <v>#DIV/0!</v>
          </cell>
          <cell r="Q707">
            <v>0.4</v>
          </cell>
          <cell r="R707">
            <v>0.4</v>
          </cell>
        </row>
        <row r="708">
          <cell r="B708">
            <v>71</v>
          </cell>
          <cell r="C708" t="str">
            <v>Kansai2</v>
          </cell>
          <cell r="D708">
            <v>0.63200000000000001</v>
          </cell>
          <cell r="E708">
            <v>0.5</v>
          </cell>
          <cell r="F708">
            <v>0.55555555555555558</v>
          </cell>
          <cell r="G708">
            <v>0.61538461538461542</v>
          </cell>
          <cell r="H708" t="e">
            <v>#DIV/0!</v>
          </cell>
          <cell r="I708" t="e">
            <v>#DIV/0!</v>
          </cell>
          <cell r="J708" t="e">
            <v>#DIV/0!</v>
          </cell>
          <cell r="K708" t="e">
            <v>#DIV/0!</v>
          </cell>
          <cell r="L708" t="e">
            <v>#DIV/0!</v>
          </cell>
          <cell r="M708" t="e">
            <v>#DIV/0!</v>
          </cell>
          <cell r="N708" t="e">
            <v>#DIV/0!</v>
          </cell>
          <cell r="O708" t="e">
            <v>#DIV/0!</v>
          </cell>
          <cell r="P708" t="e">
            <v>#DIV/0!</v>
          </cell>
          <cell r="Q708">
            <v>0.5625</v>
          </cell>
          <cell r="R708">
            <v>0.5625</v>
          </cell>
        </row>
        <row r="709">
          <cell r="B709">
            <v>72</v>
          </cell>
          <cell r="C709" t="str">
            <v>Hokuriku</v>
          </cell>
          <cell r="D709">
            <v>0.42857142857142855</v>
          </cell>
          <cell r="E709">
            <v>0.33333333333333331</v>
          </cell>
          <cell r="F709">
            <v>0.25</v>
          </cell>
          <cell r="G709">
            <v>0.33333333333333331</v>
          </cell>
          <cell r="H709" t="e">
            <v>#DIV/0!</v>
          </cell>
          <cell r="I709" t="e">
            <v>#DIV/0!</v>
          </cell>
          <cell r="J709" t="e">
            <v>#DIV/0!</v>
          </cell>
          <cell r="K709" t="e">
            <v>#DIV/0!</v>
          </cell>
          <cell r="L709" t="e">
            <v>#DIV/0!</v>
          </cell>
          <cell r="M709" t="e">
            <v>#DIV/0!</v>
          </cell>
          <cell r="N709" t="e">
            <v>#DIV/0!</v>
          </cell>
          <cell r="O709" t="e">
            <v>#DIV/0!</v>
          </cell>
          <cell r="P709" t="e">
            <v>#DIV/0!</v>
          </cell>
          <cell r="Q709">
            <v>0.3125</v>
          </cell>
          <cell r="R709">
            <v>0.3125</v>
          </cell>
        </row>
        <row r="710">
          <cell r="B710">
            <v>75</v>
          </cell>
          <cell r="C710" t="str">
            <v>Okayama</v>
          </cell>
          <cell r="D710">
            <v>0.41891891891891891</v>
          </cell>
          <cell r="E710">
            <v>0.2857142857142857</v>
          </cell>
          <cell r="F710">
            <v>0</v>
          </cell>
          <cell r="G710">
            <v>1</v>
          </cell>
          <cell r="H710" t="e">
            <v>#DIV/0!</v>
          </cell>
          <cell r="I710" t="e">
            <v>#DIV/0!</v>
          </cell>
          <cell r="J710" t="e">
            <v>#DIV/0!</v>
          </cell>
          <cell r="K710" t="e">
            <v>#DIV/0!</v>
          </cell>
          <cell r="L710" t="e">
            <v>#DIV/0!</v>
          </cell>
          <cell r="M710" t="e">
            <v>#DIV/0!</v>
          </cell>
          <cell r="N710" t="e">
            <v>#DIV/0!</v>
          </cell>
          <cell r="O710" t="e">
            <v>#DIV/0!</v>
          </cell>
          <cell r="P710" t="e">
            <v>#DIV/0!</v>
          </cell>
          <cell r="Q710">
            <v>0.46666666666666667</v>
          </cell>
          <cell r="R710">
            <v>0.46666666666666667</v>
          </cell>
        </row>
        <row r="711">
          <cell r="B711">
            <v>77</v>
          </cell>
          <cell r="C711" t="str">
            <v>Shikoku</v>
          </cell>
          <cell r="D711">
            <v>0.32608695652173914</v>
          </cell>
          <cell r="E711">
            <v>0.25</v>
          </cell>
          <cell r="F711">
            <v>1</v>
          </cell>
          <cell r="G711">
            <v>0.66666666666666663</v>
          </cell>
          <cell r="H711" t="e">
            <v>#DIV/0!</v>
          </cell>
          <cell r="I711" t="e">
            <v>#DIV/0!</v>
          </cell>
          <cell r="J711" t="e">
            <v>#DIV/0!</v>
          </cell>
          <cell r="K711" t="e">
            <v>#DIV/0!</v>
          </cell>
          <cell r="L711" t="e">
            <v>#DIV/0!</v>
          </cell>
          <cell r="M711" t="e">
            <v>#DIV/0!</v>
          </cell>
          <cell r="N711" t="e">
            <v>#DIV/0!</v>
          </cell>
          <cell r="O711" t="e">
            <v>#DIV/0!</v>
          </cell>
          <cell r="P711" t="e">
            <v>#DIV/0!</v>
          </cell>
          <cell r="Q711">
            <v>0.61904761904761907</v>
          </cell>
          <cell r="R711">
            <v>0.61904761904761907</v>
          </cell>
        </row>
        <row r="712">
          <cell r="B712">
            <v>80</v>
          </cell>
          <cell r="C712" t="str">
            <v>Hiroshima</v>
          </cell>
          <cell r="D712">
            <v>0.61538461538461542</v>
          </cell>
          <cell r="E712">
            <v>0.23076923076923078</v>
          </cell>
          <cell r="F712">
            <v>0.375</v>
          </cell>
          <cell r="G712">
            <v>0.90909090909090906</v>
          </cell>
          <cell r="H712" t="e">
            <v>#DIV/0!</v>
          </cell>
          <cell r="I712" t="e">
            <v>#DIV/0!</v>
          </cell>
          <cell r="J712" t="e">
            <v>#DIV/0!</v>
          </cell>
          <cell r="K712" t="e">
            <v>#DIV/0!</v>
          </cell>
          <cell r="L712" t="e">
            <v>#DIV/0!</v>
          </cell>
          <cell r="M712" t="e">
            <v>#DIV/0!</v>
          </cell>
          <cell r="N712" t="e">
            <v>#DIV/0!</v>
          </cell>
          <cell r="O712" t="e">
            <v>#DIV/0!</v>
          </cell>
          <cell r="P712" t="e">
            <v>#DIV/0!</v>
          </cell>
          <cell r="Q712">
            <v>0.5</v>
          </cell>
          <cell r="R712">
            <v>0.5</v>
          </cell>
        </row>
        <row r="713">
          <cell r="B713">
            <v>90</v>
          </cell>
          <cell r="C713" t="str">
            <v>Kyusyu1</v>
          </cell>
          <cell r="D713">
            <v>0.29460580912863071</v>
          </cell>
          <cell r="E713">
            <v>0.14285714285714285</v>
          </cell>
          <cell r="F713">
            <v>0.13043478260869565</v>
          </cell>
          <cell r="G713">
            <v>0.14285714285714285</v>
          </cell>
          <cell r="H713" t="e">
            <v>#DIV/0!</v>
          </cell>
          <cell r="I713" t="e">
            <v>#DIV/0!</v>
          </cell>
          <cell r="J713" t="e">
            <v>#DIV/0!</v>
          </cell>
          <cell r="K713" t="e">
            <v>#DIV/0!</v>
          </cell>
          <cell r="L713" t="e">
            <v>#DIV/0!</v>
          </cell>
          <cell r="M713" t="e">
            <v>#DIV/0!</v>
          </cell>
          <cell r="N713" t="e">
            <v>#DIV/0!</v>
          </cell>
          <cell r="O713" t="e">
            <v>#DIV/0!</v>
          </cell>
          <cell r="P713" t="e">
            <v>#DIV/0!</v>
          </cell>
          <cell r="Q713">
            <v>0.1388888888888889</v>
          </cell>
          <cell r="R713">
            <v>0.1388888888888889</v>
          </cell>
        </row>
        <row r="714">
          <cell r="B714">
            <v>91</v>
          </cell>
          <cell r="C714" t="str">
            <v>Kyusyu2</v>
          </cell>
          <cell r="D714">
            <v>0.48837209302325579</v>
          </cell>
          <cell r="E714">
            <v>7.1428571428571425E-2</v>
          </cell>
          <cell r="F714">
            <v>0.29411764705882354</v>
          </cell>
          <cell r="G714">
            <v>0.41666666666666669</v>
          </cell>
          <cell r="H714" t="e">
            <v>#DIV/0!</v>
          </cell>
          <cell r="I714" t="e">
            <v>#DIV/0!</v>
          </cell>
          <cell r="J714" t="e">
            <v>#DIV/0!</v>
          </cell>
          <cell r="K714" t="e">
            <v>#DIV/0!</v>
          </cell>
          <cell r="L714" t="e">
            <v>#DIV/0!</v>
          </cell>
          <cell r="M714" t="e">
            <v>#DIV/0!</v>
          </cell>
          <cell r="N714" t="e">
            <v>#DIV/0!</v>
          </cell>
          <cell r="O714" t="e">
            <v>#DIV/0!</v>
          </cell>
          <cell r="P714" t="e">
            <v>#DIV/0!</v>
          </cell>
          <cell r="Q714">
            <v>0.2558139534883721</v>
          </cell>
          <cell r="R714">
            <v>0.2558139534883721</v>
          </cell>
        </row>
        <row r="715">
          <cell r="B715">
            <v>0</v>
          </cell>
          <cell r="C715" t="str">
            <v>Total</v>
          </cell>
          <cell r="D715">
            <v>0.53333333333333333</v>
          </cell>
          <cell r="E715">
            <v>0.44387755102040816</v>
          </cell>
          <cell r="F715">
            <v>0.49029126213592233</v>
          </cell>
          <cell r="G715">
            <v>0.481981981981982</v>
          </cell>
          <cell r="H715" t="e">
            <v>#DIV/0!</v>
          </cell>
          <cell r="I715" t="e">
            <v>#DIV/0!</v>
          </cell>
          <cell r="J715" t="e">
            <v>#DIV/0!</v>
          </cell>
          <cell r="K715" t="e">
            <v>#DIV/0!</v>
          </cell>
          <cell r="L715" t="e">
            <v>#DIV/0!</v>
          </cell>
          <cell r="M715" t="e">
            <v>#DIV/0!</v>
          </cell>
          <cell r="N715" t="e">
            <v>#DIV/0!</v>
          </cell>
          <cell r="O715" t="e">
            <v>#DIV/0!</v>
          </cell>
          <cell r="P715" t="e">
            <v>#DIV/0!</v>
          </cell>
          <cell r="Q715">
            <v>0.47275641025641024</v>
          </cell>
          <cell r="R715">
            <v>0.47275641025641024</v>
          </cell>
        </row>
        <row r="756">
          <cell r="B756">
            <v>10</v>
          </cell>
          <cell r="C756" t="str">
            <v>Hokkaido</v>
          </cell>
          <cell r="D756">
            <v>223</v>
          </cell>
          <cell r="E756">
            <v>228</v>
          </cell>
          <cell r="F756">
            <v>218</v>
          </cell>
          <cell r="G756">
            <v>221</v>
          </cell>
          <cell r="H756">
            <v>222</v>
          </cell>
          <cell r="I756">
            <v>226</v>
          </cell>
          <cell r="J756">
            <v>232</v>
          </cell>
          <cell r="K756">
            <v>223</v>
          </cell>
          <cell r="L756">
            <v>222</v>
          </cell>
          <cell r="M756">
            <v>220</v>
          </cell>
          <cell r="N756">
            <v>221</v>
          </cell>
          <cell r="O756">
            <v>226</v>
          </cell>
          <cell r="P756">
            <v>223</v>
          </cell>
          <cell r="Q756">
            <v>221</v>
          </cell>
        </row>
        <row r="757">
          <cell r="B757">
            <v>20</v>
          </cell>
          <cell r="C757" t="str">
            <v>Minamitohoku</v>
          </cell>
          <cell r="D757">
            <v>171</v>
          </cell>
          <cell r="E757">
            <v>172</v>
          </cell>
          <cell r="F757">
            <v>168</v>
          </cell>
          <cell r="G757">
            <v>174</v>
          </cell>
          <cell r="H757">
            <v>172</v>
          </cell>
          <cell r="I757">
            <v>172</v>
          </cell>
          <cell r="J757">
            <v>172</v>
          </cell>
          <cell r="Q757">
            <v>174</v>
          </cell>
        </row>
        <row r="758">
          <cell r="B758">
            <v>22</v>
          </cell>
          <cell r="C758" t="str">
            <v>Kitatohoku</v>
          </cell>
          <cell r="D758">
            <v>111</v>
          </cell>
          <cell r="E758">
            <v>116</v>
          </cell>
          <cell r="F758">
            <v>118</v>
          </cell>
          <cell r="G758">
            <v>114</v>
          </cell>
          <cell r="H758">
            <v>115</v>
          </cell>
          <cell r="I758">
            <v>120</v>
          </cell>
          <cell r="J758">
            <v>116</v>
          </cell>
          <cell r="Q758">
            <v>114</v>
          </cell>
        </row>
        <row r="759">
          <cell r="B759">
            <v>25</v>
          </cell>
          <cell r="C759" t="str">
            <v>Kitakanto</v>
          </cell>
          <cell r="D759">
            <v>182</v>
          </cell>
          <cell r="E759">
            <v>179</v>
          </cell>
          <cell r="F759">
            <v>175</v>
          </cell>
          <cell r="G759">
            <v>183</v>
          </cell>
          <cell r="H759">
            <v>188</v>
          </cell>
          <cell r="I759">
            <v>186</v>
          </cell>
          <cell r="J759">
            <v>188</v>
          </cell>
          <cell r="Q759">
            <v>183</v>
          </cell>
        </row>
        <row r="760">
          <cell r="B760">
            <v>26</v>
          </cell>
          <cell r="C760" t="str">
            <v>Shinetsu</v>
          </cell>
          <cell r="D760">
            <v>122</v>
          </cell>
          <cell r="E760">
            <v>123</v>
          </cell>
          <cell r="F760">
            <v>126</v>
          </cell>
          <cell r="G760">
            <v>120</v>
          </cell>
          <cell r="H760">
            <v>123</v>
          </cell>
          <cell r="I760">
            <v>125</v>
          </cell>
          <cell r="J760">
            <v>127</v>
          </cell>
          <cell r="Q760">
            <v>120</v>
          </cell>
        </row>
        <row r="761">
          <cell r="B761">
            <v>30</v>
          </cell>
          <cell r="C761" t="str">
            <v>Tokyo1</v>
          </cell>
          <cell r="D761">
            <v>472</v>
          </cell>
          <cell r="E761">
            <v>466</v>
          </cell>
          <cell r="F761">
            <v>464</v>
          </cell>
          <cell r="G761">
            <v>464</v>
          </cell>
          <cell r="H761">
            <v>464</v>
          </cell>
          <cell r="I761">
            <v>470</v>
          </cell>
          <cell r="J761">
            <v>459</v>
          </cell>
          <cell r="Q761">
            <v>464</v>
          </cell>
        </row>
        <row r="762">
          <cell r="B762">
            <v>31</v>
          </cell>
          <cell r="C762" t="str">
            <v>Tokyo2</v>
          </cell>
          <cell r="D762">
            <v>263</v>
          </cell>
          <cell r="E762">
            <v>266</v>
          </cell>
          <cell r="F762">
            <v>267</v>
          </cell>
          <cell r="G762">
            <v>265</v>
          </cell>
          <cell r="H762">
            <v>272</v>
          </cell>
          <cell r="I762">
            <v>278</v>
          </cell>
          <cell r="J762">
            <v>275</v>
          </cell>
          <cell r="Q762">
            <v>265</v>
          </cell>
        </row>
        <row r="763">
          <cell r="B763">
            <v>35</v>
          </cell>
          <cell r="C763" t="str">
            <v>Yokohama</v>
          </cell>
          <cell r="D763">
            <v>305</v>
          </cell>
          <cell r="E763">
            <v>297</v>
          </cell>
          <cell r="F763">
            <v>295</v>
          </cell>
          <cell r="G763">
            <v>286</v>
          </cell>
          <cell r="H763">
            <v>286</v>
          </cell>
          <cell r="I763">
            <v>279</v>
          </cell>
          <cell r="J763">
            <v>273</v>
          </cell>
          <cell r="Q763">
            <v>286</v>
          </cell>
        </row>
        <row r="764">
          <cell r="B764">
            <v>50</v>
          </cell>
          <cell r="C764" t="str">
            <v>Toukai1</v>
          </cell>
          <cell r="D764">
            <v>253</v>
          </cell>
          <cell r="E764">
            <v>257</v>
          </cell>
          <cell r="F764">
            <v>262</v>
          </cell>
          <cell r="G764">
            <v>261</v>
          </cell>
          <cell r="H764">
            <v>255</v>
          </cell>
          <cell r="I764">
            <v>258</v>
          </cell>
          <cell r="J764">
            <v>262</v>
          </cell>
          <cell r="Q764">
            <v>261</v>
          </cell>
        </row>
        <row r="765">
          <cell r="B765">
            <v>55</v>
          </cell>
          <cell r="C765" t="str">
            <v>Toukai2</v>
          </cell>
          <cell r="D765">
            <v>357</v>
          </cell>
          <cell r="E765">
            <v>352</v>
          </cell>
          <cell r="F765">
            <v>356</v>
          </cell>
          <cell r="G765">
            <v>361</v>
          </cell>
          <cell r="H765">
            <v>353</v>
          </cell>
          <cell r="I765">
            <v>354</v>
          </cell>
          <cell r="J765">
            <v>349</v>
          </cell>
          <cell r="Q765">
            <v>361</v>
          </cell>
        </row>
        <row r="766">
          <cell r="B766">
            <v>65</v>
          </cell>
          <cell r="C766" t="str">
            <v>Kansai3</v>
          </cell>
          <cell r="D766">
            <v>197</v>
          </cell>
          <cell r="E766">
            <v>197</v>
          </cell>
          <cell r="F766">
            <v>195</v>
          </cell>
          <cell r="G766">
            <v>192</v>
          </cell>
          <cell r="H766">
            <v>191</v>
          </cell>
          <cell r="I766">
            <v>185</v>
          </cell>
          <cell r="J766">
            <v>191</v>
          </cell>
          <cell r="Q766">
            <v>192</v>
          </cell>
        </row>
        <row r="767">
          <cell r="B767">
            <v>70</v>
          </cell>
          <cell r="C767" t="str">
            <v>Kansai1</v>
          </cell>
          <cell r="D767">
            <v>329</v>
          </cell>
          <cell r="E767">
            <v>333</v>
          </cell>
          <cell r="F767">
            <v>332</v>
          </cell>
          <cell r="G767">
            <v>335</v>
          </cell>
          <cell r="H767">
            <v>342</v>
          </cell>
          <cell r="I767">
            <v>335</v>
          </cell>
          <cell r="J767">
            <v>330</v>
          </cell>
          <cell r="Q767">
            <v>335</v>
          </cell>
        </row>
        <row r="768">
          <cell r="B768">
            <v>71</v>
          </cell>
          <cell r="C768" t="str">
            <v>Kansai2</v>
          </cell>
          <cell r="D768">
            <v>257</v>
          </cell>
          <cell r="E768">
            <v>252</v>
          </cell>
          <cell r="F768">
            <v>249</v>
          </cell>
          <cell r="G768">
            <v>252</v>
          </cell>
          <cell r="H768">
            <v>252</v>
          </cell>
          <cell r="I768">
            <v>246</v>
          </cell>
          <cell r="J768">
            <v>248</v>
          </cell>
          <cell r="Q768">
            <v>252</v>
          </cell>
        </row>
        <row r="769">
          <cell r="B769">
            <v>72</v>
          </cell>
          <cell r="C769" t="str">
            <v>Hokuriku</v>
          </cell>
          <cell r="D769">
            <v>133</v>
          </cell>
          <cell r="E769">
            <v>140</v>
          </cell>
          <cell r="F769">
            <v>141</v>
          </cell>
          <cell r="G769">
            <v>142</v>
          </cell>
          <cell r="H769">
            <v>140</v>
          </cell>
          <cell r="I769">
            <v>137</v>
          </cell>
          <cell r="J769">
            <v>136</v>
          </cell>
          <cell r="Q769">
            <v>142</v>
          </cell>
        </row>
        <row r="770">
          <cell r="B770">
            <v>75</v>
          </cell>
          <cell r="C770" t="str">
            <v>Okayama</v>
          </cell>
          <cell r="D770">
            <v>129</v>
          </cell>
          <cell r="E770">
            <v>128</v>
          </cell>
          <cell r="F770">
            <v>126</v>
          </cell>
          <cell r="G770">
            <v>129</v>
          </cell>
          <cell r="H770">
            <v>127</v>
          </cell>
          <cell r="I770">
            <v>130</v>
          </cell>
          <cell r="J770">
            <v>127</v>
          </cell>
          <cell r="Q770">
            <v>129</v>
          </cell>
        </row>
        <row r="771">
          <cell r="B771">
            <v>77</v>
          </cell>
          <cell r="C771" t="str">
            <v>Shikoku</v>
          </cell>
          <cell r="D771">
            <v>220</v>
          </cell>
          <cell r="E771">
            <v>214</v>
          </cell>
          <cell r="F771">
            <v>216</v>
          </cell>
          <cell r="G771">
            <v>209</v>
          </cell>
          <cell r="H771">
            <v>202</v>
          </cell>
          <cell r="I771">
            <v>209</v>
          </cell>
          <cell r="J771">
            <v>207</v>
          </cell>
          <cell r="Q771">
            <v>209</v>
          </cell>
        </row>
        <row r="772">
          <cell r="B772">
            <v>80</v>
          </cell>
          <cell r="C772" t="str">
            <v>Hiroshima</v>
          </cell>
          <cell r="D772">
            <v>280</v>
          </cell>
          <cell r="E772">
            <v>281</v>
          </cell>
          <cell r="F772">
            <v>289</v>
          </cell>
          <cell r="G772">
            <v>285</v>
          </cell>
          <cell r="H772">
            <v>289</v>
          </cell>
          <cell r="I772">
            <v>283</v>
          </cell>
          <cell r="J772">
            <v>285</v>
          </cell>
          <cell r="Q772">
            <v>285</v>
          </cell>
        </row>
        <row r="773">
          <cell r="B773">
            <v>90</v>
          </cell>
          <cell r="C773" t="str">
            <v>Kyusyu1</v>
          </cell>
          <cell r="D773">
            <v>474</v>
          </cell>
          <cell r="E773">
            <v>474</v>
          </cell>
          <cell r="F773">
            <v>473</v>
          </cell>
          <cell r="G773">
            <v>479</v>
          </cell>
          <cell r="H773">
            <v>493</v>
          </cell>
          <cell r="I773">
            <v>496</v>
          </cell>
          <cell r="J773">
            <v>486</v>
          </cell>
          <cell r="Q773">
            <v>479</v>
          </cell>
        </row>
        <row r="774">
          <cell r="B774">
            <v>91</v>
          </cell>
          <cell r="C774" t="str">
            <v>Kyusyu2</v>
          </cell>
          <cell r="D774">
            <v>261</v>
          </cell>
          <cell r="E774">
            <v>258</v>
          </cell>
          <cell r="F774">
            <v>253</v>
          </cell>
          <cell r="G774">
            <v>255</v>
          </cell>
          <cell r="H774">
            <v>259</v>
          </cell>
          <cell r="I774">
            <v>264</v>
          </cell>
          <cell r="J774">
            <v>261</v>
          </cell>
          <cell r="Q774">
            <v>255</v>
          </cell>
        </row>
        <row r="775">
          <cell r="B775">
            <v>0</v>
          </cell>
          <cell r="C775" t="str">
            <v>Total</v>
          </cell>
          <cell r="D775">
            <v>4739</v>
          </cell>
          <cell r="E775">
            <v>4733</v>
          </cell>
          <cell r="F775">
            <v>4723</v>
          </cell>
          <cell r="G775">
            <v>4727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4727</v>
          </cell>
        </row>
        <row r="776">
          <cell r="B776">
            <v>10</v>
          </cell>
          <cell r="C776" t="str">
            <v>Hokkaido</v>
          </cell>
          <cell r="D776">
            <v>0.51382488479262678</v>
          </cell>
          <cell r="E776">
            <v>0.52413793103448281</v>
          </cell>
          <cell r="F776">
            <v>0.51173708920187788</v>
          </cell>
          <cell r="G776">
            <v>0.51515151515151514</v>
          </cell>
          <cell r="H776" t="e">
            <v>#DIV/0!</v>
          </cell>
          <cell r="I776" t="e">
            <v>#DIV/0!</v>
          </cell>
          <cell r="J776" t="e">
            <v>#DIV/0!</v>
          </cell>
          <cell r="K776" t="e">
            <v>#DIV/0!</v>
          </cell>
          <cell r="L776" t="e">
            <v>#DIV/0!</v>
          </cell>
          <cell r="M776" t="e">
            <v>#DIV/0!</v>
          </cell>
          <cell r="N776" t="e">
            <v>#DIV/0!</v>
          </cell>
          <cell r="O776" t="e">
            <v>#DIV/0!</v>
          </cell>
          <cell r="P776" t="e">
            <v>#DIV/0!</v>
          </cell>
          <cell r="Q776">
            <v>0.51515151515151514</v>
          </cell>
          <cell r="R776" t="e">
            <v>#DIV/0!</v>
          </cell>
        </row>
        <row r="777">
          <cell r="B777">
            <v>20</v>
          </cell>
          <cell r="C777" t="str">
            <v>Minamitohoku</v>
          </cell>
          <cell r="D777">
            <v>0.69230769230769229</v>
          </cell>
          <cell r="E777">
            <v>0.70491803278688525</v>
          </cell>
          <cell r="F777">
            <v>0.69421487603305787</v>
          </cell>
          <cell r="G777">
            <v>0.71311475409836067</v>
          </cell>
          <cell r="H777" t="e">
            <v>#DIV/0!</v>
          </cell>
          <cell r="I777" t="e">
            <v>#DIV/0!</v>
          </cell>
          <cell r="J777" t="e">
            <v>#DIV/0!</v>
          </cell>
          <cell r="K777" t="e">
            <v>#DIV/0!</v>
          </cell>
          <cell r="L777" t="e">
            <v>#DIV/0!</v>
          </cell>
          <cell r="M777" t="e">
            <v>#DIV/0!</v>
          </cell>
          <cell r="N777" t="e">
            <v>#DIV/0!</v>
          </cell>
          <cell r="O777" t="e">
            <v>#DIV/0!</v>
          </cell>
          <cell r="P777" t="e">
            <v>#DIV/0!</v>
          </cell>
          <cell r="Q777">
            <v>0.71311475409836067</v>
          </cell>
          <cell r="R777" t="e">
            <v>#DIV/0!</v>
          </cell>
        </row>
        <row r="778">
          <cell r="B778">
            <v>22</v>
          </cell>
          <cell r="C778" t="str">
            <v>Kitatohoku</v>
          </cell>
          <cell r="D778">
            <v>0.57216494845360821</v>
          </cell>
          <cell r="E778">
            <v>0.60103626943005184</v>
          </cell>
          <cell r="F778">
            <v>0.59595959595959591</v>
          </cell>
          <cell r="G778">
            <v>0.58163265306122447</v>
          </cell>
          <cell r="H778" t="e">
            <v>#DIV/0!</v>
          </cell>
          <cell r="I778" t="e">
            <v>#DIV/0!</v>
          </cell>
          <cell r="J778" t="e">
            <v>#DIV/0!</v>
          </cell>
          <cell r="K778" t="e">
            <v>#DIV/0!</v>
          </cell>
          <cell r="L778" t="e">
            <v>#DIV/0!</v>
          </cell>
          <cell r="M778" t="e">
            <v>#DIV/0!</v>
          </cell>
          <cell r="N778" t="e">
            <v>#DIV/0!</v>
          </cell>
          <cell r="O778" t="e">
            <v>#DIV/0!</v>
          </cell>
          <cell r="P778" t="e">
            <v>#DIV/0!</v>
          </cell>
          <cell r="Q778">
            <v>0.58163265306122447</v>
          </cell>
          <cell r="R778" t="e">
            <v>#DIV/0!</v>
          </cell>
        </row>
        <row r="779">
          <cell r="B779">
            <v>25</v>
          </cell>
          <cell r="C779" t="str">
            <v>Kitakanto</v>
          </cell>
          <cell r="D779">
            <v>0.52</v>
          </cell>
          <cell r="E779">
            <v>0.51436781609195403</v>
          </cell>
          <cell r="F779">
            <v>0.51928783382789323</v>
          </cell>
          <cell r="G779">
            <v>0.53982300884955747</v>
          </cell>
          <cell r="H779" t="e">
            <v>#DIV/0!</v>
          </cell>
          <cell r="I779" t="e">
            <v>#DIV/0!</v>
          </cell>
          <cell r="J779" t="e">
            <v>#DIV/0!</v>
          </cell>
          <cell r="K779" t="e">
            <v>#DIV/0!</v>
          </cell>
          <cell r="L779" t="e">
            <v>#DIV/0!</v>
          </cell>
          <cell r="M779" t="e">
            <v>#DIV/0!</v>
          </cell>
          <cell r="N779" t="e">
            <v>#DIV/0!</v>
          </cell>
          <cell r="O779" t="e">
            <v>#DIV/0!</v>
          </cell>
          <cell r="P779" t="e">
            <v>#DIV/0!</v>
          </cell>
          <cell r="Q779">
            <v>0.53982300884955747</v>
          </cell>
          <cell r="R779" t="e">
            <v>#DIV/0!</v>
          </cell>
        </row>
        <row r="780">
          <cell r="B780">
            <v>26</v>
          </cell>
          <cell r="C780" t="str">
            <v>Shinetsu</v>
          </cell>
          <cell r="D780">
            <v>0.51914893617021274</v>
          </cell>
          <cell r="E780">
            <v>0.52564102564102566</v>
          </cell>
          <cell r="F780">
            <v>0.54077253218884125</v>
          </cell>
          <cell r="G780">
            <v>0.5240174672489083</v>
          </cell>
          <cell r="H780" t="e">
            <v>#DIV/0!</v>
          </cell>
          <cell r="I780" t="e">
            <v>#DIV/0!</v>
          </cell>
          <cell r="J780" t="e">
            <v>#DIV/0!</v>
          </cell>
          <cell r="K780" t="e">
            <v>#DIV/0!</v>
          </cell>
          <cell r="L780" t="e">
            <v>#DIV/0!</v>
          </cell>
          <cell r="M780" t="e">
            <v>#DIV/0!</v>
          </cell>
          <cell r="N780" t="e">
            <v>#DIV/0!</v>
          </cell>
          <cell r="O780" t="e">
            <v>#DIV/0!</v>
          </cell>
          <cell r="P780" t="e">
            <v>#DIV/0!</v>
          </cell>
          <cell r="Q780">
            <v>0.5240174672489083</v>
          </cell>
          <cell r="R780" t="e">
            <v>#DIV/0!</v>
          </cell>
        </row>
        <row r="781">
          <cell r="B781">
            <v>30</v>
          </cell>
          <cell r="C781" t="str">
            <v>Tokyo1</v>
          </cell>
          <cell r="D781">
            <v>0.5856079404466501</v>
          </cell>
          <cell r="E781">
            <v>0.58690176322418131</v>
          </cell>
          <cell r="F781">
            <v>0.58438287153652391</v>
          </cell>
          <cell r="G781">
            <v>0.57783312577833124</v>
          </cell>
          <cell r="H781" t="e">
            <v>#DIV/0!</v>
          </cell>
          <cell r="I781" t="e">
            <v>#DIV/0!</v>
          </cell>
          <cell r="J781" t="e">
            <v>#DIV/0!</v>
          </cell>
          <cell r="K781" t="e">
            <v>#DIV/0!</v>
          </cell>
          <cell r="L781" t="e">
            <v>#DIV/0!</v>
          </cell>
          <cell r="M781" t="e">
            <v>#DIV/0!</v>
          </cell>
          <cell r="N781" t="e">
            <v>#DIV/0!</v>
          </cell>
          <cell r="O781" t="e">
            <v>#DIV/0!</v>
          </cell>
          <cell r="P781" t="e">
            <v>#DIV/0!</v>
          </cell>
          <cell r="Q781">
            <v>0.57783312577833124</v>
          </cell>
          <cell r="R781" t="e">
            <v>#DIV/0!</v>
          </cell>
        </row>
        <row r="782">
          <cell r="B782">
            <v>31</v>
          </cell>
          <cell r="C782" t="str">
            <v>Tokyo2</v>
          </cell>
          <cell r="D782">
            <v>0.54115226337448563</v>
          </cell>
          <cell r="E782">
            <v>0.55648535564853552</v>
          </cell>
          <cell r="F782">
            <v>0.55509355509355507</v>
          </cell>
          <cell r="G782">
            <v>0.55789473684210522</v>
          </cell>
          <cell r="H782" t="e">
            <v>#DIV/0!</v>
          </cell>
          <cell r="I782" t="e">
            <v>#DIV/0!</v>
          </cell>
          <cell r="J782" t="e">
            <v>#DIV/0!</v>
          </cell>
          <cell r="K782" t="e">
            <v>#DIV/0!</v>
          </cell>
          <cell r="L782" t="e">
            <v>#DIV/0!</v>
          </cell>
          <cell r="M782" t="e">
            <v>#DIV/0!</v>
          </cell>
          <cell r="N782" t="e">
            <v>#DIV/0!</v>
          </cell>
          <cell r="O782" t="e">
            <v>#DIV/0!</v>
          </cell>
          <cell r="P782" t="e">
            <v>#DIV/0!</v>
          </cell>
          <cell r="Q782">
            <v>0.55789473684210522</v>
          </cell>
          <cell r="R782" t="e">
            <v>#DIV/0!</v>
          </cell>
        </row>
        <row r="783">
          <cell r="B783">
            <v>35</v>
          </cell>
          <cell r="C783" t="str">
            <v>Yokohama</v>
          </cell>
          <cell r="D783">
            <v>0.55656934306569339</v>
          </cell>
          <cell r="E783">
            <v>0.55000000000000004</v>
          </cell>
          <cell r="F783">
            <v>0.54327808471454875</v>
          </cell>
          <cell r="G783">
            <v>0.52767527675276749</v>
          </cell>
          <cell r="H783" t="e">
            <v>#DIV/0!</v>
          </cell>
          <cell r="I783" t="e">
            <v>#DIV/0!</v>
          </cell>
          <cell r="J783" t="e">
            <v>#DIV/0!</v>
          </cell>
          <cell r="K783" t="e">
            <v>#DIV/0!</v>
          </cell>
          <cell r="L783" t="e">
            <v>#DIV/0!</v>
          </cell>
          <cell r="M783" t="e">
            <v>#DIV/0!</v>
          </cell>
          <cell r="N783" t="e">
            <v>#DIV/0!</v>
          </cell>
          <cell r="O783" t="e">
            <v>#DIV/0!</v>
          </cell>
          <cell r="P783" t="e">
            <v>#DIV/0!</v>
          </cell>
          <cell r="Q783">
            <v>0.52767527675276749</v>
          </cell>
          <cell r="R783" t="e">
            <v>#DIV/0!</v>
          </cell>
        </row>
        <row r="784">
          <cell r="B784">
            <v>50</v>
          </cell>
          <cell r="C784" t="str">
            <v>Toukai1</v>
          </cell>
          <cell r="D784">
            <v>0.58027522935779818</v>
          </cell>
          <cell r="E784">
            <v>0.58810068649885583</v>
          </cell>
          <cell r="F784">
            <v>0.5914221218961625</v>
          </cell>
          <cell r="G784">
            <v>0.59453302961275623</v>
          </cell>
          <cell r="H784" t="e">
            <v>#DIV/0!</v>
          </cell>
          <cell r="I784" t="e">
            <v>#DIV/0!</v>
          </cell>
          <cell r="J784" t="e">
            <v>#DIV/0!</v>
          </cell>
          <cell r="K784" t="e">
            <v>#DIV/0!</v>
          </cell>
          <cell r="L784" t="e">
            <v>#DIV/0!</v>
          </cell>
          <cell r="M784" t="e">
            <v>#DIV/0!</v>
          </cell>
          <cell r="N784" t="e">
            <v>#DIV/0!</v>
          </cell>
          <cell r="O784" t="e">
            <v>#DIV/0!</v>
          </cell>
          <cell r="P784" t="e">
            <v>#DIV/0!</v>
          </cell>
          <cell r="Q784">
            <v>0.59453302961275623</v>
          </cell>
          <cell r="R784" t="e">
            <v>#DIV/0!</v>
          </cell>
        </row>
        <row r="785">
          <cell r="B785">
            <v>55</v>
          </cell>
          <cell r="C785" t="str">
            <v>Toukai2</v>
          </cell>
          <cell r="D785">
            <v>0.68260038240917786</v>
          </cell>
          <cell r="E785">
            <v>0.67562380038387715</v>
          </cell>
          <cell r="F785">
            <v>0.68330134357005756</v>
          </cell>
          <cell r="G785">
            <v>0.68761904761904757</v>
          </cell>
          <cell r="H785" t="e">
            <v>#DIV/0!</v>
          </cell>
          <cell r="I785" t="e">
            <v>#DIV/0!</v>
          </cell>
          <cell r="J785" t="e">
            <v>#DIV/0!</v>
          </cell>
          <cell r="K785" t="e">
            <v>#DIV/0!</v>
          </cell>
          <cell r="L785" t="e">
            <v>#DIV/0!</v>
          </cell>
          <cell r="M785" t="e">
            <v>#DIV/0!</v>
          </cell>
          <cell r="N785" t="e">
            <v>#DIV/0!</v>
          </cell>
          <cell r="O785" t="e">
            <v>#DIV/0!</v>
          </cell>
          <cell r="P785" t="e">
            <v>#DIV/0!</v>
          </cell>
          <cell r="Q785">
            <v>0.68761904761904757</v>
          </cell>
          <cell r="R785" t="e">
            <v>#DIV/0!</v>
          </cell>
        </row>
        <row r="786">
          <cell r="B786">
            <v>65</v>
          </cell>
          <cell r="C786" t="str">
            <v>Kansai3</v>
          </cell>
          <cell r="D786">
            <v>0.65231788079470199</v>
          </cell>
          <cell r="E786">
            <v>0.65231788079470199</v>
          </cell>
          <cell r="F786">
            <v>0.65436241610738255</v>
          </cell>
          <cell r="G786">
            <v>0.6508474576271186</v>
          </cell>
          <cell r="H786" t="e">
            <v>#DIV/0!</v>
          </cell>
          <cell r="I786" t="e">
            <v>#DIV/0!</v>
          </cell>
          <cell r="J786" t="e">
            <v>#DIV/0!</v>
          </cell>
          <cell r="K786" t="e">
            <v>#DIV/0!</v>
          </cell>
          <cell r="L786" t="e">
            <v>#DIV/0!</v>
          </cell>
          <cell r="M786" t="e">
            <v>#DIV/0!</v>
          </cell>
          <cell r="N786" t="e">
            <v>#DIV/0!</v>
          </cell>
          <cell r="O786" t="e">
            <v>#DIV/0!</v>
          </cell>
          <cell r="P786" t="e">
            <v>#DIV/0!</v>
          </cell>
          <cell r="Q786">
            <v>0.6508474576271186</v>
          </cell>
          <cell r="R786" t="e">
            <v>#DIV/0!</v>
          </cell>
        </row>
        <row r="787">
          <cell r="B787">
            <v>70</v>
          </cell>
          <cell r="C787" t="str">
            <v>Kansai1</v>
          </cell>
          <cell r="D787">
            <v>0.6081330868761553</v>
          </cell>
          <cell r="E787">
            <v>0.61439114391143912</v>
          </cell>
          <cell r="F787">
            <v>0.61367837338262476</v>
          </cell>
          <cell r="G787">
            <v>0.60578661844484627</v>
          </cell>
          <cell r="H787" t="e">
            <v>#DIV/0!</v>
          </cell>
          <cell r="I787" t="e">
            <v>#DIV/0!</v>
          </cell>
          <cell r="J787" t="e">
            <v>#DIV/0!</v>
          </cell>
          <cell r="K787" t="e">
            <v>#DIV/0!</v>
          </cell>
          <cell r="L787" t="e">
            <v>#DIV/0!</v>
          </cell>
          <cell r="M787" t="e">
            <v>#DIV/0!</v>
          </cell>
          <cell r="N787" t="e">
            <v>#DIV/0!</v>
          </cell>
          <cell r="O787" t="e">
            <v>#DIV/0!</v>
          </cell>
          <cell r="P787" t="e">
            <v>#DIV/0!</v>
          </cell>
          <cell r="Q787">
            <v>0.60578661844484627</v>
          </cell>
          <cell r="R787" t="e">
            <v>#DIV/0!</v>
          </cell>
        </row>
        <row r="788">
          <cell r="B788">
            <v>71</v>
          </cell>
          <cell r="C788" t="str">
            <v>Kansai2</v>
          </cell>
          <cell r="D788">
            <v>0.55387931034482762</v>
          </cell>
          <cell r="E788">
            <v>0.54545454545454541</v>
          </cell>
          <cell r="F788">
            <v>0.55088495575221241</v>
          </cell>
          <cell r="G788">
            <v>0.55629139072847678</v>
          </cell>
          <cell r="H788" t="e">
            <v>#DIV/0!</v>
          </cell>
          <cell r="I788" t="e">
            <v>#DIV/0!</v>
          </cell>
          <cell r="J788" t="e">
            <v>#DIV/0!</v>
          </cell>
          <cell r="K788" t="e">
            <v>#DIV/0!</v>
          </cell>
          <cell r="L788" t="e">
            <v>#DIV/0!</v>
          </cell>
          <cell r="M788" t="e">
            <v>#DIV/0!</v>
          </cell>
          <cell r="N788" t="e">
            <v>#DIV/0!</v>
          </cell>
          <cell r="O788" t="e">
            <v>#DIV/0!</v>
          </cell>
          <cell r="P788" t="e">
            <v>#DIV/0!</v>
          </cell>
          <cell r="Q788">
            <v>0.55629139072847678</v>
          </cell>
          <cell r="R788" t="e">
            <v>#DIV/0!</v>
          </cell>
        </row>
        <row r="789">
          <cell r="B789">
            <v>72</v>
          </cell>
          <cell r="C789" t="str">
            <v>Hokuriku</v>
          </cell>
          <cell r="D789">
            <v>0.62149532710280375</v>
          </cell>
          <cell r="E789">
            <v>0.63063063063063063</v>
          </cell>
          <cell r="F789">
            <v>0.64383561643835618</v>
          </cell>
          <cell r="G789">
            <v>0.65137614678899081</v>
          </cell>
          <cell r="H789" t="e">
            <v>#DIV/0!</v>
          </cell>
          <cell r="I789" t="e">
            <v>#DIV/0!</v>
          </cell>
          <cell r="J789" t="e">
            <v>#DIV/0!</v>
          </cell>
          <cell r="K789" t="e">
            <v>#DIV/0!</v>
          </cell>
          <cell r="L789" t="e">
            <v>#DIV/0!</v>
          </cell>
          <cell r="M789" t="e">
            <v>#DIV/0!</v>
          </cell>
          <cell r="N789" t="e">
            <v>#DIV/0!</v>
          </cell>
          <cell r="O789" t="e">
            <v>#DIV/0!</v>
          </cell>
          <cell r="P789" t="e">
            <v>#DIV/0!</v>
          </cell>
          <cell r="Q789">
            <v>0.65137614678899081</v>
          </cell>
          <cell r="R789" t="e">
            <v>#DIV/0!</v>
          </cell>
        </row>
        <row r="790">
          <cell r="B790">
            <v>75</v>
          </cell>
          <cell r="C790" t="str">
            <v>Okayama</v>
          </cell>
          <cell r="D790">
            <v>0.53974895397489542</v>
          </cell>
          <cell r="E790">
            <v>0.54700854700854706</v>
          </cell>
          <cell r="F790">
            <v>0.54545454545454541</v>
          </cell>
          <cell r="G790">
            <v>0.56578947368421051</v>
          </cell>
          <cell r="H790" t="e">
            <v>#DIV/0!</v>
          </cell>
          <cell r="I790" t="e">
            <v>#DIV/0!</v>
          </cell>
          <cell r="J790" t="e">
            <v>#DIV/0!</v>
          </cell>
          <cell r="K790" t="e">
            <v>#DIV/0!</v>
          </cell>
          <cell r="L790" t="e">
            <v>#DIV/0!</v>
          </cell>
          <cell r="M790" t="e">
            <v>#DIV/0!</v>
          </cell>
          <cell r="N790" t="e">
            <v>#DIV/0!</v>
          </cell>
          <cell r="O790" t="e">
            <v>#DIV/0!</v>
          </cell>
          <cell r="P790" t="e">
            <v>#DIV/0!</v>
          </cell>
          <cell r="Q790">
            <v>0.56578947368421051</v>
          </cell>
          <cell r="R790" t="e">
            <v>#DIV/0!</v>
          </cell>
        </row>
        <row r="791">
          <cell r="B791">
            <v>77</v>
          </cell>
          <cell r="C791" t="str">
            <v>Shikoku</v>
          </cell>
          <cell r="D791">
            <v>0.54455445544554459</v>
          </cell>
          <cell r="E791">
            <v>0.54731457800511507</v>
          </cell>
          <cell r="F791">
            <v>0.55958549222797926</v>
          </cell>
          <cell r="G791">
            <v>0.55882352941176472</v>
          </cell>
          <cell r="H791" t="e">
            <v>#DIV/0!</v>
          </cell>
          <cell r="I791" t="e">
            <v>#DIV/0!</v>
          </cell>
          <cell r="J791" t="e">
            <v>#DIV/0!</v>
          </cell>
          <cell r="K791" t="e">
            <v>#DIV/0!</v>
          </cell>
          <cell r="L791" t="e">
            <v>#DIV/0!</v>
          </cell>
          <cell r="M791" t="e">
            <v>#DIV/0!</v>
          </cell>
          <cell r="N791" t="e">
            <v>#DIV/0!</v>
          </cell>
          <cell r="O791" t="e">
            <v>#DIV/0!</v>
          </cell>
          <cell r="P791" t="e">
            <v>#DIV/0!</v>
          </cell>
          <cell r="Q791">
            <v>0.55882352941176472</v>
          </cell>
          <cell r="R791" t="e">
            <v>#DIV/0!</v>
          </cell>
        </row>
        <row r="792">
          <cell r="B792">
            <v>80</v>
          </cell>
          <cell r="C792" t="str">
            <v>Hiroshima</v>
          </cell>
          <cell r="D792">
            <v>0.63781321184510253</v>
          </cell>
          <cell r="E792">
            <v>0.63863636363636367</v>
          </cell>
          <cell r="F792">
            <v>0.65384615384615385</v>
          </cell>
          <cell r="G792">
            <v>0.64920273348519364</v>
          </cell>
          <cell r="H792" t="e">
            <v>#DIV/0!</v>
          </cell>
          <cell r="I792" t="e">
            <v>#DIV/0!</v>
          </cell>
          <cell r="J792" t="e">
            <v>#DIV/0!</v>
          </cell>
          <cell r="K792" t="e">
            <v>#DIV/0!</v>
          </cell>
          <cell r="L792" t="e">
            <v>#DIV/0!</v>
          </cell>
          <cell r="M792" t="e">
            <v>#DIV/0!</v>
          </cell>
          <cell r="N792" t="e">
            <v>#DIV/0!</v>
          </cell>
          <cell r="O792" t="e">
            <v>#DIV/0!</v>
          </cell>
          <cell r="P792" t="e">
            <v>#DIV/0!</v>
          </cell>
          <cell r="Q792">
            <v>0.64920273348519364</v>
          </cell>
          <cell r="R792" t="e">
            <v>#DIV/0!</v>
          </cell>
        </row>
        <row r="793">
          <cell r="B793">
            <v>90</v>
          </cell>
          <cell r="C793" t="str">
            <v>Kyusyu1</v>
          </cell>
          <cell r="D793">
            <v>0.67811158798283266</v>
          </cell>
          <cell r="E793">
            <v>0.67714285714285716</v>
          </cell>
          <cell r="F793">
            <v>0.66619718309859155</v>
          </cell>
          <cell r="G793">
            <v>0.67943262411347516</v>
          </cell>
          <cell r="H793" t="e">
            <v>#DIV/0!</v>
          </cell>
          <cell r="I793" t="e">
            <v>#DIV/0!</v>
          </cell>
          <cell r="J793" t="e">
            <v>#DIV/0!</v>
          </cell>
          <cell r="K793" t="e">
            <v>#DIV/0!</v>
          </cell>
          <cell r="L793" t="e">
            <v>#DIV/0!</v>
          </cell>
          <cell r="M793" t="e">
            <v>#DIV/0!</v>
          </cell>
          <cell r="N793" t="e">
            <v>#DIV/0!</v>
          </cell>
          <cell r="O793" t="e">
            <v>#DIV/0!</v>
          </cell>
          <cell r="P793" t="e">
            <v>#DIV/0!</v>
          </cell>
          <cell r="Q793">
            <v>0.67943262411347516</v>
          </cell>
          <cell r="R793" t="e">
            <v>#DIV/0!</v>
          </cell>
        </row>
        <row r="794">
          <cell r="B794">
            <v>91</v>
          </cell>
          <cell r="C794" t="str">
            <v>Kyusyu2</v>
          </cell>
          <cell r="D794">
            <v>0.59862385321100919</v>
          </cell>
          <cell r="E794">
            <v>0.60705882352941176</v>
          </cell>
          <cell r="F794">
            <v>0.59529411764705886</v>
          </cell>
          <cell r="G794">
            <v>0.59302325581395354</v>
          </cell>
          <cell r="H794" t="e">
            <v>#DIV/0!</v>
          </cell>
          <cell r="I794" t="e">
            <v>#DIV/0!</v>
          </cell>
          <cell r="J794" t="e">
            <v>#DIV/0!</v>
          </cell>
          <cell r="K794" t="e">
            <v>#DIV/0!</v>
          </cell>
          <cell r="L794" t="e">
            <v>#DIV/0!</v>
          </cell>
          <cell r="M794" t="e">
            <v>#DIV/0!</v>
          </cell>
          <cell r="N794" t="e">
            <v>#DIV/0!</v>
          </cell>
          <cell r="O794" t="e">
            <v>#DIV/0!</v>
          </cell>
          <cell r="P794" t="e">
            <v>#DIV/0!</v>
          </cell>
          <cell r="Q794">
            <v>0.59302325581395354</v>
          </cell>
          <cell r="R794" t="e">
            <v>#DIV/0!</v>
          </cell>
        </row>
        <row r="795">
          <cell r="B795">
            <v>0</v>
          </cell>
          <cell r="C795" t="str">
            <v>Total</v>
          </cell>
          <cell r="D795">
            <v>0.59259722395898462</v>
          </cell>
          <cell r="E795">
            <v>0.59594560564089649</v>
          </cell>
          <cell r="F795">
            <v>0.59618783135571829</v>
          </cell>
          <cell r="G795">
            <v>0.59714502273875691</v>
          </cell>
          <cell r="H795" t="e">
            <v>#DIV/0!</v>
          </cell>
          <cell r="I795" t="e">
            <v>#DIV/0!</v>
          </cell>
          <cell r="J795" t="e">
            <v>#DIV/0!</v>
          </cell>
          <cell r="K795" t="e">
            <v>#DIV/0!</v>
          </cell>
          <cell r="L795" t="e">
            <v>#DIV/0!</v>
          </cell>
          <cell r="M795" t="e">
            <v>#DIV/0!</v>
          </cell>
          <cell r="N795" t="e">
            <v>#DIV/0!</v>
          </cell>
          <cell r="O795" t="e">
            <v>#DIV/0!</v>
          </cell>
          <cell r="P795" t="e">
            <v>#DIV/0!</v>
          </cell>
          <cell r="Q795">
            <v>0.59714502273875691</v>
          </cell>
          <cell r="R795" t="e">
            <v>#DIV/0!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108">
          <cell r="E108">
            <v>-3</v>
          </cell>
          <cell r="G108">
            <v>2</v>
          </cell>
          <cell r="H108">
            <v>-3</v>
          </cell>
          <cell r="I108">
            <v>-10</v>
          </cell>
          <cell r="O108">
            <v>0</v>
          </cell>
        </row>
        <row r="109">
          <cell r="G109">
            <v>2</v>
          </cell>
          <cell r="H109">
            <v>1</v>
          </cell>
          <cell r="I109">
            <v>-7</v>
          </cell>
          <cell r="O109">
            <v>0</v>
          </cell>
        </row>
        <row r="110">
          <cell r="G110">
            <v>-3</v>
          </cell>
          <cell r="H110">
            <v>0</v>
          </cell>
          <cell r="I110">
            <v>-4</v>
          </cell>
          <cell r="O110">
            <v>0</v>
          </cell>
        </row>
        <row r="111">
          <cell r="G111">
            <v>-7</v>
          </cell>
          <cell r="H111">
            <v>-2</v>
          </cell>
          <cell r="I111">
            <v>-4</v>
          </cell>
          <cell r="O111">
            <v>0</v>
          </cell>
        </row>
        <row r="112">
          <cell r="G112">
            <v>2</v>
          </cell>
          <cell r="H112">
            <v>1</v>
          </cell>
          <cell r="I112">
            <v>-3</v>
          </cell>
          <cell r="O112">
            <v>0</v>
          </cell>
        </row>
        <row r="113">
          <cell r="G113">
            <v>-2</v>
          </cell>
          <cell r="H113">
            <v>6</v>
          </cell>
          <cell r="I113">
            <v>-2</v>
          </cell>
          <cell r="O113">
            <v>0</v>
          </cell>
        </row>
        <row r="114">
          <cell r="G114">
            <v>-4</v>
          </cell>
          <cell r="H114">
            <v>-1</v>
          </cell>
          <cell r="I114">
            <v>-2</v>
          </cell>
          <cell r="O114">
            <v>0</v>
          </cell>
        </row>
        <row r="115">
          <cell r="G115">
            <v>0</v>
          </cell>
          <cell r="H115">
            <v>3</v>
          </cell>
          <cell r="I115">
            <v>-1</v>
          </cell>
          <cell r="O115">
            <v>0</v>
          </cell>
        </row>
        <row r="116">
          <cell r="G116">
            <v>2</v>
          </cell>
          <cell r="H116">
            <v>-3</v>
          </cell>
          <cell r="I116">
            <v>-1</v>
          </cell>
          <cell r="O116">
            <v>0</v>
          </cell>
        </row>
        <row r="117">
          <cell r="G117">
            <v>-1</v>
          </cell>
          <cell r="H117">
            <v>1</v>
          </cell>
          <cell r="I117">
            <v>0</v>
          </cell>
          <cell r="O117">
            <v>0</v>
          </cell>
        </row>
        <row r="118">
          <cell r="G118">
            <v>-4</v>
          </cell>
          <cell r="H118">
            <v>2</v>
          </cell>
          <cell r="I118">
            <v>0</v>
          </cell>
          <cell r="O118">
            <v>0</v>
          </cell>
        </row>
        <row r="119">
          <cell r="G119">
            <v>-2</v>
          </cell>
          <cell r="H119">
            <v>0</v>
          </cell>
          <cell r="I119">
            <v>1</v>
          </cell>
          <cell r="O119">
            <v>0</v>
          </cell>
        </row>
        <row r="120">
          <cell r="G120">
            <v>-7</v>
          </cell>
          <cell r="H120">
            <v>-1</v>
          </cell>
          <cell r="I120">
            <v>2</v>
          </cell>
          <cell r="O120">
            <v>0</v>
          </cell>
        </row>
        <row r="121">
          <cell r="G121">
            <v>2</v>
          </cell>
          <cell r="H121">
            <v>0</v>
          </cell>
          <cell r="I121">
            <v>2</v>
          </cell>
          <cell r="O121">
            <v>0</v>
          </cell>
        </row>
        <row r="122">
          <cell r="G122">
            <v>4</v>
          </cell>
          <cell r="H122">
            <v>1</v>
          </cell>
          <cell r="I122">
            <v>3</v>
          </cell>
          <cell r="O122">
            <v>0</v>
          </cell>
        </row>
        <row r="123">
          <cell r="G123">
            <v>10</v>
          </cell>
          <cell r="H123">
            <v>4</v>
          </cell>
          <cell r="I123">
            <v>3</v>
          </cell>
          <cell r="O123">
            <v>0</v>
          </cell>
        </row>
        <row r="124">
          <cell r="G124">
            <v>-4</v>
          </cell>
          <cell r="H124">
            <v>0</v>
          </cell>
          <cell r="I124">
            <v>4</v>
          </cell>
          <cell r="O124">
            <v>0</v>
          </cell>
        </row>
        <row r="125">
          <cell r="G125">
            <v>3</v>
          </cell>
          <cell r="H125">
            <v>3</v>
          </cell>
          <cell r="I125">
            <v>4</v>
          </cell>
          <cell r="O125">
            <v>0</v>
          </cell>
        </row>
        <row r="126">
          <cell r="G126">
            <v>-1</v>
          </cell>
          <cell r="H126">
            <v>-2</v>
          </cell>
          <cell r="I126">
            <v>5</v>
          </cell>
          <cell r="O126">
            <v>0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AGLN"/>
      <sheetName val="SFASystem"/>
      <sheetName val="System区分"/>
      <sheetName val="TTL"/>
      <sheetName val="ALL_GL"/>
      <sheetName val="All_Sys"/>
      <sheetName val="TO"/>
      <sheetName val="Sys"/>
      <sheetName val="BL_Sys"/>
      <sheetName val="Input_2010"/>
      <sheetName val="Input_2011"/>
      <sheetName val="Input_昨年"/>
      <sheetName val="Input_当年"/>
      <sheetName val="経理報告用"/>
      <sheetName val="ES_PT Results"/>
      <sheetName val="ES_GG"/>
      <sheetName val="ES_Net"/>
      <sheetName val="ES_Loss"/>
      <sheetName val="Summary"/>
      <sheetName val="By Region "/>
      <sheetName val="PT by Region"/>
      <sheetName val="GG by Region"/>
      <sheetName val="Extraneal by Region"/>
      <sheetName val="Dianeal N by Region"/>
      <sheetName val="Pt Summary by District"/>
      <sheetName val="Graph_GG&amp;Net"/>
      <sheetName val="Graph_GG,NG"/>
      <sheetName val="APD_Pt by Region"/>
      <sheetName val="APD_GG by Region"/>
      <sheetName val="APD_GG_Loss by Region"/>
      <sheetName val="APD_Graph"/>
      <sheetName val="宅配APD_Pt by Region"/>
      <sheetName val="宅配APD Graph_NG"/>
      <sheetName val="Conversion"/>
      <sheetName val="Exp"/>
      <sheetName val="APDMonthly Results Summary_Inp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T1">
            <v>7</v>
          </cell>
        </row>
        <row r="163">
          <cell r="B163" t="str">
            <v>J10</v>
          </cell>
          <cell r="C163" t="str">
            <v>Hokkaido</v>
          </cell>
          <cell r="D163">
            <v>6</v>
          </cell>
          <cell r="E163">
            <v>1</v>
          </cell>
          <cell r="F163">
            <v>0</v>
          </cell>
          <cell r="G163">
            <v>0</v>
          </cell>
          <cell r="H163">
            <v>2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3</v>
          </cell>
        </row>
        <row r="164">
          <cell r="B164" t="str">
            <v>J20</v>
          </cell>
          <cell r="C164" t="str">
            <v>Minamitohoku</v>
          </cell>
          <cell r="D164">
            <v>36</v>
          </cell>
          <cell r="E164">
            <v>1</v>
          </cell>
          <cell r="F164">
            <v>1</v>
          </cell>
          <cell r="G164">
            <v>3</v>
          </cell>
          <cell r="H164">
            <v>6</v>
          </cell>
          <cell r="I164">
            <v>1</v>
          </cell>
          <cell r="J164">
            <v>3</v>
          </cell>
          <cell r="K164">
            <v>0</v>
          </cell>
          <cell r="L164">
            <v>1</v>
          </cell>
          <cell r="Q164">
            <v>15</v>
          </cell>
        </row>
        <row r="165">
          <cell r="B165" t="str">
            <v>J22</v>
          </cell>
          <cell r="C165" t="str">
            <v>Kitatohoku</v>
          </cell>
          <cell r="D165">
            <v>14</v>
          </cell>
          <cell r="E165">
            <v>0</v>
          </cell>
          <cell r="F165">
            <v>0</v>
          </cell>
          <cell r="G165">
            <v>11</v>
          </cell>
          <cell r="H165">
            <v>2</v>
          </cell>
          <cell r="I165">
            <v>3</v>
          </cell>
          <cell r="J165">
            <v>0</v>
          </cell>
          <cell r="K165">
            <v>0</v>
          </cell>
          <cell r="L165">
            <v>2</v>
          </cell>
          <cell r="Q165">
            <v>16</v>
          </cell>
        </row>
        <row r="166">
          <cell r="B166" t="str">
            <v>J25</v>
          </cell>
          <cell r="C166" t="str">
            <v>Kitakanto</v>
          </cell>
          <cell r="D166">
            <v>59</v>
          </cell>
          <cell r="E166">
            <v>5</v>
          </cell>
          <cell r="F166">
            <v>9</v>
          </cell>
          <cell r="G166">
            <v>2</v>
          </cell>
          <cell r="H166">
            <v>10</v>
          </cell>
          <cell r="I166">
            <v>7</v>
          </cell>
          <cell r="J166">
            <v>4</v>
          </cell>
          <cell r="K166">
            <v>6</v>
          </cell>
          <cell r="L166">
            <v>2</v>
          </cell>
          <cell r="Q166">
            <v>43</v>
          </cell>
        </row>
        <row r="167">
          <cell r="B167" t="str">
            <v>J26</v>
          </cell>
          <cell r="C167" t="str">
            <v>Shinetsu</v>
          </cell>
          <cell r="D167">
            <v>21</v>
          </cell>
          <cell r="E167">
            <v>3</v>
          </cell>
          <cell r="F167">
            <v>2</v>
          </cell>
          <cell r="G167">
            <v>5</v>
          </cell>
          <cell r="H167">
            <v>3</v>
          </cell>
          <cell r="I167">
            <v>2</v>
          </cell>
          <cell r="J167">
            <v>0</v>
          </cell>
          <cell r="K167">
            <v>0</v>
          </cell>
          <cell r="L167">
            <v>2</v>
          </cell>
          <cell r="Q167">
            <v>15</v>
          </cell>
        </row>
        <row r="168">
          <cell r="B168" t="str">
            <v>J30</v>
          </cell>
          <cell r="C168" t="str">
            <v>Tokyo1</v>
          </cell>
          <cell r="D168">
            <v>78</v>
          </cell>
          <cell r="E168">
            <v>1</v>
          </cell>
          <cell r="F168">
            <v>1</v>
          </cell>
          <cell r="G168">
            <v>3</v>
          </cell>
          <cell r="H168">
            <v>4</v>
          </cell>
          <cell r="I168">
            <v>2</v>
          </cell>
          <cell r="J168">
            <v>2</v>
          </cell>
          <cell r="K168">
            <v>3</v>
          </cell>
          <cell r="L168">
            <v>4</v>
          </cell>
          <cell r="Q168">
            <v>16</v>
          </cell>
        </row>
        <row r="169">
          <cell r="B169" t="str">
            <v>J31</v>
          </cell>
          <cell r="C169" t="str">
            <v>Tokyo2</v>
          </cell>
          <cell r="D169">
            <v>22</v>
          </cell>
          <cell r="E169">
            <v>3</v>
          </cell>
          <cell r="F169">
            <v>1</v>
          </cell>
          <cell r="G169">
            <v>0</v>
          </cell>
          <cell r="H169">
            <v>2</v>
          </cell>
          <cell r="I169">
            <v>5</v>
          </cell>
          <cell r="J169">
            <v>0</v>
          </cell>
          <cell r="K169">
            <v>2</v>
          </cell>
          <cell r="L169">
            <v>2</v>
          </cell>
          <cell r="Q169">
            <v>13</v>
          </cell>
        </row>
        <row r="170">
          <cell r="B170" t="str">
            <v>J35</v>
          </cell>
          <cell r="C170" t="str">
            <v>Yokohama</v>
          </cell>
          <cell r="D170">
            <v>22</v>
          </cell>
          <cell r="E170">
            <v>6</v>
          </cell>
          <cell r="F170">
            <v>0</v>
          </cell>
          <cell r="G170">
            <v>1</v>
          </cell>
          <cell r="H170">
            <v>2</v>
          </cell>
          <cell r="I170">
            <v>0</v>
          </cell>
          <cell r="J170">
            <v>1</v>
          </cell>
          <cell r="K170">
            <v>3</v>
          </cell>
          <cell r="L170">
            <v>4</v>
          </cell>
          <cell r="Q170">
            <v>13</v>
          </cell>
        </row>
        <row r="171">
          <cell r="B171" t="str">
            <v>J50</v>
          </cell>
          <cell r="C171" t="str">
            <v>Toukai1</v>
          </cell>
          <cell r="D171">
            <v>25</v>
          </cell>
          <cell r="E171">
            <v>1</v>
          </cell>
          <cell r="F171">
            <v>2</v>
          </cell>
          <cell r="G171">
            <v>0</v>
          </cell>
          <cell r="H171">
            <v>1</v>
          </cell>
          <cell r="I171">
            <v>3</v>
          </cell>
          <cell r="J171">
            <v>2</v>
          </cell>
          <cell r="K171">
            <v>0</v>
          </cell>
          <cell r="L171">
            <v>1</v>
          </cell>
          <cell r="Q171">
            <v>9</v>
          </cell>
        </row>
        <row r="172">
          <cell r="B172" t="str">
            <v>J55</v>
          </cell>
          <cell r="C172" t="str">
            <v>Toukai2</v>
          </cell>
          <cell r="D172">
            <v>14</v>
          </cell>
          <cell r="E172">
            <v>2</v>
          </cell>
          <cell r="F172">
            <v>0</v>
          </cell>
          <cell r="G172">
            <v>2</v>
          </cell>
          <cell r="H172">
            <v>1</v>
          </cell>
          <cell r="I172">
            <v>1</v>
          </cell>
          <cell r="J172">
            <v>0</v>
          </cell>
          <cell r="K172">
            <v>5</v>
          </cell>
          <cell r="L172">
            <v>1</v>
          </cell>
          <cell r="Q172">
            <v>11</v>
          </cell>
        </row>
        <row r="173">
          <cell r="B173" t="str">
            <v>J65</v>
          </cell>
          <cell r="C173" t="str">
            <v>Kansai3</v>
          </cell>
          <cell r="D173">
            <v>10</v>
          </cell>
          <cell r="E173">
            <v>1</v>
          </cell>
          <cell r="F173">
            <v>2</v>
          </cell>
          <cell r="G173">
            <v>1</v>
          </cell>
          <cell r="H173">
            <v>1</v>
          </cell>
          <cell r="I173">
            <v>3</v>
          </cell>
          <cell r="J173">
            <v>3</v>
          </cell>
          <cell r="K173">
            <v>1</v>
          </cell>
          <cell r="L173">
            <v>0</v>
          </cell>
          <cell r="Q173">
            <v>12</v>
          </cell>
        </row>
        <row r="174">
          <cell r="B174" t="str">
            <v>J70</v>
          </cell>
          <cell r="C174" t="str">
            <v>Kansai1</v>
          </cell>
          <cell r="D174">
            <v>15</v>
          </cell>
          <cell r="E174">
            <v>0</v>
          </cell>
          <cell r="F174">
            <v>0</v>
          </cell>
          <cell r="G174">
            <v>1</v>
          </cell>
          <cell r="H174">
            <v>3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Q174">
            <v>4</v>
          </cell>
        </row>
        <row r="175">
          <cell r="B175" t="str">
            <v>J71</v>
          </cell>
          <cell r="C175" t="str">
            <v>Kansai2</v>
          </cell>
          <cell r="D175">
            <v>16</v>
          </cell>
          <cell r="E175">
            <v>0</v>
          </cell>
          <cell r="F175">
            <v>1</v>
          </cell>
          <cell r="G175">
            <v>0</v>
          </cell>
          <cell r="H175">
            <v>3</v>
          </cell>
          <cell r="I175">
            <v>4</v>
          </cell>
          <cell r="J175">
            <v>1</v>
          </cell>
          <cell r="K175">
            <v>1</v>
          </cell>
          <cell r="L175">
            <v>3</v>
          </cell>
          <cell r="Q175">
            <v>10</v>
          </cell>
        </row>
        <row r="176">
          <cell r="B176" t="str">
            <v>J72</v>
          </cell>
          <cell r="C176" t="str">
            <v>Hokuriku</v>
          </cell>
          <cell r="D176">
            <v>16</v>
          </cell>
          <cell r="E176">
            <v>1</v>
          </cell>
          <cell r="F176">
            <v>2</v>
          </cell>
          <cell r="G176">
            <v>0</v>
          </cell>
          <cell r="H176">
            <v>1</v>
          </cell>
          <cell r="I176">
            <v>1</v>
          </cell>
          <cell r="J176">
            <v>0</v>
          </cell>
          <cell r="K176">
            <v>1</v>
          </cell>
          <cell r="L176">
            <v>1</v>
          </cell>
          <cell r="Q176">
            <v>6</v>
          </cell>
        </row>
        <row r="177">
          <cell r="B177" t="str">
            <v>J75</v>
          </cell>
          <cell r="C177" t="str">
            <v>Okayama</v>
          </cell>
          <cell r="D177">
            <v>15</v>
          </cell>
          <cell r="E177">
            <v>0</v>
          </cell>
          <cell r="F177">
            <v>3</v>
          </cell>
          <cell r="G177">
            <v>1</v>
          </cell>
          <cell r="H177">
            <v>5</v>
          </cell>
          <cell r="I177">
            <v>1</v>
          </cell>
          <cell r="J177">
            <v>0</v>
          </cell>
          <cell r="K177">
            <v>0</v>
          </cell>
          <cell r="L177">
            <v>8</v>
          </cell>
          <cell r="Q177">
            <v>10</v>
          </cell>
        </row>
        <row r="178">
          <cell r="B178" t="str">
            <v>J77</v>
          </cell>
          <cell r="C178" t="str">
            <v>Shikoku</v>
          </cell>
          <cell r="D178">
            <v>49</v>
          </cell>
          <cell r="E178">
            <v>3</v>
          </cell>
          <cell r="F178">
            <v>2</v>
          </cell>
          <cell r="G178">
            <v>8</v>
          </cell>
          <cell r="H178">
            <v>0</v>
          </cell>
          <cell r="I178">
            <v>4</v>
          </cell>
          <cell r="J178">
            <v>3</v>
          </cell>
          <cell r="K178">
            <v>6</v>
          </cell>
          <cell r="L178">
            <v>3</v>
          </cell>
          <cell r="Q178">
            <v>26</v>
          </cell>
        </row>
        <row r="179">
          <cell r="B179" t="str">
            <v>J80</v>
          </cell>
          <cell r="C179" t="str">
            <v>Hiroshima</v>
          </cell>
          <cell r="D179">
            <v>42</v>
          </cell>
          <cell r="E179">
            <v>1</v>
          </cell>
          <cell r="F179">
            <v>5</v>
          </cell>
          <cell r="G179">
            <v>3</v>
          </cell>
          <cell r="H179">
            <v>7</v>
          </cell>
          <cell r="I179">
            <v>2</v>
          </cell>
          <cell r="J179">
            <v>2</v>
          </cell>
          <cell r="K179">
            <v>3</v>
          </cell>
          <cell r="L179">
            <v>2</v>
          </cell>
          <cell r="Q179">
            <v>23</v>
          </cell>
        </row>
        <row r="180">
          <cell r="B180" t="str">
            <v>J90</v>
          </cell>
          <cell r="C180" t="str">
            <v>Kyusyu1</v>
          </cell>
          <cell r="D180">
            <v>23</v>
          </cell>
          <cell r="E180">
            <v>2</v>
          </cell>
          <cell r="F180">
            <v>2</v>
          </cell>
          <cell r="G180">
            <v>3</v>
          </cell>
          <cell r="H180">
            <v>1</v>
          </cell>
          <cell r="I180">
            <v>1</v>
          </cell>
          <cell r="J180">
            <v>0</v>
          </cell>
          <cell r="K180">
            <v>2</v>
          </cell>
          <cell r="L180">
            <v>2</v>
          </cell>
          <cell r="Q180">
            <v>11</v>
          </cell>
        </row>
        <row r="181">
          <cell r="B181" t="str">
            <v>J91</v>
          </cell>
          <cell r="C181" t="str">
            <v>Kyusyu2</v>
          </cell>
          <cell r="D181">
            <v>56</v>
          </cell>
          <cell r="E181">
            <v>5</v>
          </cell>
          <cell r="F181">
            <v>31</v>
          </cell>
          <cell r="G181">
            <v>0</v>
          </cell>
          <cell r="H181">
            <v>12</v>
          </cell>
          <cell r="I181">
            <v>3</v>
          </cell>
          <cell r="J181">
            <v>3</v>
          </cell>
          <cell r="K181">
            <v>14</v>
          </cell>
          <cell r="L181">
            <v>3</v>
          </cell>
          <cell r="Q181">
            <v>68</v>
          </cell>
        </row>
        <row r="182">
          <cell r="B182">
            <v>0</v>
          </cell>
          <cell r="C182" t="str">
            <v>Total</v>
          </cell>
          <cell r="D182">
            <v>539</v>
          </cell>
          <cell r="E182">
            <v>36</v>
          </cell>
          <cell r="F182">
            <v>64</v>
          </cell>
          <cell r="G182">
            <v>44</v>
          </cell>
          <cell r="H182">
            <v>66</v>
          </cell>
          <cell r="I182">
            <v>43</v>
          </cell>
          <cell r="J182">
            <v>24</v>
          </cell>
          <cell r="K182">
            <v>47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324</v>
          </cell>
        </row>
        <row r="183">
          <cell r="B183" t="str">
            <v>J10</v>
          </cell>
          <cell r="C183" t="str">
            <v>Hokkaido</v>
          </cell>
          <cell r="D183">
            <v>5</v>
          </cell>
          <cell r="E183">
            <v>3</v>
          </cell>
          <cell r="F183">
            <v>0</v>
          </cell>
          <cell r="G183">
            <v>1</v>
          </cell>
          <cell r="H183">
            <v>0</v>
          </cell>
          <cell r="I183">
            <v>1</v>
          </cell>
          <cell r="J183">
            <v>0</v>
          </cell>
          <cell r="K183">
            <v>0</v>
          </cell>
          <cell r="L183">
            <v>0</v>
          </cell>
          <cell r="Q183">
            <v>5</v>
          </cell>
        </row>
        <row r="184">
          <cell r="B184" t="str">
            <v>J20</v>
          </cell>
          <cell r="C184" t="str">
            <v>Minamitohoku</v>
          </cell>
          <cell r="D184">
            <v>37</v>
          </cell>
          <cell r="E184">
            <v>0</v>
          </cell>
          <cell r="F184">
            <v>0</v>
          </cell>
          <cell r="G184">
            <v>10</v>
          </cell>
          <cell r="H184">
            <v>8</v>
          </cell>
          <cell r="I184">
            <v>2</v>
          </cell>
          <cell r="J184">
            <v>4</v>
          </cell>
          <cell r="K184">
            <v>4</v>
          </cell>
          <cell r="L184">
            <v>5</v>
          </cell>
          <cell r="Q184">
            <v>28</v>
          </cell>
        </row>
        <row r="185">
          <cell r="B185" t="str">
            <v>J22</v>
          </cell>
          <cell r="C185" t="str">
            <v>Kitatohoku</v>
          </cell>
          <cell r="D185">
            <v>19</v>
          </cell>
          <cell r="E185">
            <v>0</v>
          </cell>
          <cell r="F185">
            <v>0</v>
          </cell>
          <cell r="G185">
            <v>10</v>
          </cell>
          <cell r="H185">
            <v>2</v>
          </cell>
          <cell r="I185">
            <v>2</v>
          </cell>
          <cell r="J185">
            <v>1</v>
          </cell>
          <cell r="K185">
            <v>4</v>
          </cell>
          <cell r="L185">
            <v>1</v>
          </cell>
          <cell r="Q185">
            <v>19</v>
          </cell>
        </row>
        <row r="186">
          <cell r="B186" t="str">
            <v>J25</v>
          </cell>
          <cell r="C186" t="str">
            <v>Kitakanto</v>
          </cell>
          <cell r="D186">
            <v>60</v>
          </cell>
          <cell r="E186">
            <v>7</v>
          </cell>
          <cell r="F186">
            <v>3</v>
          </cell>
          <cell r="G186">
            <v>8</v>
          </cell>
          <cell r="H186">
            <v>7</v>
          </cell>
          <cell r="I186">
            <v>2</v>
          </cell>
          <cell r="J186">
            <v>6</v>
          </cell>
          <cell r="K186">
            <v>5</v>
          </cell>
          <cell r="L186">
            <v>4</v>
          </cell>
          <cell r="Q186">
            <v>38</v>
          </cell>
        </row>
        <row r="187">
          <cell r="B187" t="str">
            <v>J26</v>
          </cell>
          <cell r="C187" t="str">
            <v>Shinetsu</v>
          </cell>
          <cell r="D187">
            <v>27</v>
          </cell>
          <cell r="E187">
            <v>2</v>
          </cell>
          <cell r="F187">
            <v>2</v>
          </cell>
          <cell r="G187">
            <v>2</v>
          </cell>
          <cell r="H187">
            <v>1</v>
          </cell>
          <cell r="I187">
            <v>2</v>
          </cell>
          <cell r="J187">
            <v>3</v>
          </cell>
          <cell r="K187">
            <v>0</v>
          </cell>
          <cell r="L187">
            <v>1</v>
          </cell>
          <cell r="Q187">
            <v>12</v>
          </cell>
        </row>
        <row r="188">
          <cell r="B188" t="str">
            <v>J30</v>
          </cell>
          <cell r="C188" t="str">
            <v>Tokyo1</v>
          </cell>
          <cell r="D188">
            <v>36</v>
          </cell>
          <cell r="E188">
            <v>0</v>
          </cell>
          <cell r="F188">
            <v>3</v>
          </cell>
          <cell r="G188">
            <v>4</v>
          </cell>
          <cell r="H188">
            <v>8</v>
          </cell>
          <cell r="I188">
            <v>2</v>
          </cell>
          <cell r="J188">
            <v>1</v>
          </cell>
          <cell r="K188">
            <v>2</v>
          </cell>
          <cell r="L188">
            <v>2</v>
          </cell>
          <cell r="Q188">
            <v>20</v>
          </cell>
        </row>
        <row r="189">
          <cell r="B189" t="str">
            <v>J31</v>
          </cell>
          <cell r="C189" t="str">
            <v>Tokyo2</v>
          </cell>
          <cell r="D189">
            <v>30</v>
          </cell>
          <cell r="E189">
            <v>0</v>
          </cell>
          <cell r="F189">
            <v>1</v>
          </cell>
          <cell r="G189">
            <v>0</v>
          </cell>
          <cell r="H189">
            <v>0</v>
          </cell>
          <cell r="I189">
            <v>1</v>
          </cell>
          <cell r="J189">
            <v>0</v>
          </cell>
          <cell r="K189">
            <v>1</v>
          </cell>
          <cell r="L189">
            <v>2</v>
          </cell>
          <cell r="Q189">
            <v>3</v>
          </cell>
        </row>
        <row r="190">
          <cell r="B190" t="str">
            <v>J35</v>
          </cell>
          <cell r="C190" t="str">
            <v>Yokohama</v>
          </cell>
          <cell r="D190">
            <v>19</v>
          </cell>
          <cell r="E190">
            <v>1</v>
          </cell>
          <cell r="F190">
            <v>0</v>
          </cell>
          <cell r="G190">
            <v>0</v>
          </cell>
          <cell r="H190">
            <v>2</v>
          </cell>
          <cell r="I190">
            <v>1</v>
          </cell>
          <cell r="J190">
            <v>2</v>
          </cell>
          <cell r="K190">
            <v>0</v>
          </cell>
          <cell r="L190">
            <v>5</v>
          </cell>
          <cell r="Q190">
            <v>6</v>
          </cell>
        </row>
        <row r="191">
          <cell r="B191" t="str">
            <v>J50</v>
          </cell>
          <cell r="C191" t="str">
            <v>Toukai1</v>
          </cell>
          <cell r="D191">
            <v>8</v>
          </cell>
          <cell r="E191">
            <v>2</v>
          </cell>
          <cell r="F191">
            <v>0</v>
          </cell>
          <cell r="G191">
            <v>1</v>
          </cell>
          <cell r="H191">
            <v>2</v>
          </cell>
          <cell r="I191">
            <v>2</v>
          </cell>
          <cell r="J191">
            <v>3</v>
          </cell>
          <cell r="K191">
            <v>0</v>
          </cell>
          <cell r="L191">
            <v>2</v>
          </cell>
          <cell r="Q191">
            <v>10</v>
          </cell>
        </row>
        <row r="192">
          <cell r="B192" t="str">
            <v>J55</v>
          </cell>
          <cell r="C192" t="str">
            <v>Toukai2</v>
          </cell>
          <cell r="D192">
            <v>28</v>
          </cell>
          <cell r="E192">
            <v>0</v>
          </cell>
          <cell r="F192">
            <v>7</v>
          </cell>
          <cell r="G192">
            <v>2</v>
          </cell>
          <cell r="H192">
            <v>0</v>
          </cell>
          <cell r="I192">
            <v>0</v>
          </cell>
          <cell r="J192">
            <v>1</v>
          </cell>
          <cell r="K192">
            <v>1</v>
          </cell>
          <cell r="L192">
            <v>3</v>
          </cell>
          <cell r="Q192">
            <v>11</v>
          </cell>
        </row>
        <row r="193">
          <cell r="B193" t="str">
            <v>J65</v>
          </cell>
          <cell r="C193" t="str">
            <v>Kansai3</v>
          </cell>
          <cell r="D193">
            <v>6</v>
          </cell>
          <cell r="E193">
            <v>0</v>
          </cell>
          <cell r="F193">
            <v>1</v>
          </cell>
          <cell r="G193">
            <v>0</v>
          </cell>
          <cell r="H193">
            <v>18</v>
          </cell>
          <cell r="I193">
            <v>1</v>
          </cell>
          <cell r="J193">
            <v>2</v>
          </cell>
          <cell r="K193">
            <v>2</v>
          </cell>
          <cell r="L193">
            <v>2</v>
          </cell>
          <cell r="Q193">
            <v>24</v>
          </cell>
        </row>
        <row r="194">
          <cell r="B194" t="str">
            <v>J70</v>
          </cell>
          <cell r="C194" t="str">
            <v>Kansai1</v>
          </cell>
          <cell r="D194">
            <v>17</v>
          </cell>
          <cell r="E194">
            <v>1</v>
          </cell>
          <cell r="F194">
            <v>2</v>
          </cell>
          <cell r="G194">
            <v>0</v>
          </cell>
          <cell r="H194">
            <v>1</v>
          </cell>
          <cell r="I194">
            <v>1</v>
          </cell>
          <cell r="J194">
            <v>0</v>
          </cell>
          <cell r="K194">
            <v>0</v>
          </cell>
          <cell r="L194">
            <v>1</v>
          </cell>
          <cell r="Q194">
            <v>5</v>
          </cell>
        </row>
        <row r="195">
          <cell r="B195" t="str">
            <v>J71</v>
          </cell>
          <cell r="C195" t="str">
            <v>Kansai2</v>
          </cell>
          <cell r="D195">
            <v>14</v>
          </cell>
          <cell r="E195">
            <v>1</v>
          </cell>
          <cell r="F195">
            <v>0</v>
          </cell>
          <cell r="G195">
            <v>0</v>
          </cell>
          <cell r="H195">
            <v>3</v>
          </cell>
          <cell r="I195">
            <v>1</v>
          </cell>
          <cell r="J195">
            <v>1</v>
          </cell>
          <cell r="K195">
            <v>1</v>
          </cell>
          <cell r="L195">
            <v>2</v>
          </cell>
          <cell r="Q195">
            <v>7</v>
          </cell>
        </row>
        <row r="196">
          <cell r="B196" t="str">
            <v>J72</v>
          </cell>
          <cell r="C196" t="str">
            <v>Hokuriku</v>
          </cell>
          <cell r="D196">
            <v>6</v>
          </cell>
          <cell r="E196">
            <v>2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1</v>
          </cell>
          <cell r="Q196">
            <v>2</v>
          </cell>
        </row>
        <row r="197">
          <cell r="B197" t="str">
            <v>J75</v>
          </cell>
          <cell r="C197" t="str">
            <v>Okayama</v>
          </cell>
          <cell r="D197">
            <v>16</v>
          </cell>
          <cell r="E197">
            <v>0</v>
          </cell>
          <cell r="F197">
            <v>3</v>
          </cell>
          <cell r="G197">
            <v>1</v>
          </cell>
          <cell r="H197">
            <v>2</v>
          </cell>
          <cell r="I197">
            <v>1</v>
          </cell>
          <cell r="J197">
            <v>0</v>
          </cell>
          <cell r="K197">
            <v>0</v>
          </cell>
          <cell r="L197">
            <v>7</v>
          </cell>
          <cell r="Q197">
            <v>7</v>
          </cell>
        </row>
        <row r="198">
          <cell r="B198" t="str">
            <v>J77</v>
          </cell>
          <cell r="C198" t="str">
            <v>Shikoku</v>
          </cell>
          <cell r="D198">
            <v>55</v>
          </cell>
          <cell r="E198">
            <v>1</v>
          </cell>
          <cell r="F198">
            <v>5</v>
          </cell>
          <cell r="G198">
            <v>4</v>
          </cell>
          <cell r="H198">
            <v>0</v>
          </cell>
          <cell r="I198">
            <v>5</v>
          </cell>
          <cell r="J198">
            <v>3</v>
          </cell>
          <cell r="K198">
            <v>7</v>
          </cell>
          <cell r="L198">
            <v>2</v>
          </cell>
          <cell r="Q198">
            <v>25</v>
          </cell>
        </row>
        <row r="199">
          <cell r="B199" t="str">
            <v>J80</v>
          </cell>
          <cell r="C199" t="str">
            <v>Hiroshima</v>
          </cell>
          <cell r="D199">
            <v>49</v>
          </cell>
          <cell r="E199">
            <v>2</v>
          </cell>
          <cell r="F199">
            <v>0</v>
          </cell>
          <cell r="G199">
            <v>1</v>
          </cell>
          <cell r="H199">
            <v>3</v>
          </cell>
          <cell r="I199">
            <v>4</v>
          </cell>
          <cell r="J199">
            <v>1</v>
          </cell>
          <cell r="K199">
            <v>7</v>
          </cell>
          <cell r="L199">
            <v>4</v>
          </cell>
          <cell r="Q199">
            <v>18</v>
          </cell>
        </row>
        <row r="200">
          <cell r="B200" t="str">
            <v>J90</v>
          </cell>
          <cell r="C200" t="str">
            <v>Kyusyu1</v>
          </cell>
          <cell r="D200">
            <v>24</v>
          </cell>
          <cell r="E200">
            <v>3</v>
          </cell>
          <cell r="F200">
            <v>1</v>
          </cell>
          <cell r="G200">
            <v>10</v>
          </cell>
          <cell r="H200">
            <v>4</v>
          </cell>
          <cell r="I200">
            <v>0</v>
          </cell>
          <cell r="J200">
            <v>0</v>
          </cell>
          <cell r="K200">
            <v>1</v>
          </cell>
          <cell r="L200">
            <v>1</v>
          </cell>
          <cell r="Q200">
            <v>19</v>
          </cell>
        </row>
        <row r="201">
          <cell r="B201" t="str">
            <v>J91</v>
          </cell>
          <cell r="C201" t="str">
            <v>Kyusyu2</v>
          </cell>
          <cell r="D201">
            <v>31</v>
          </cell>
          <cell r="E201">
            <v>1</v>
          </cell>
          <cell r="F201">
            <v>2</v>
          </cell>
          <cell r="G201">
            <v>0</v>
          </cell>
          <cell r="H201">
            <v>7</v>
          </cell>
          <cell r="I201">
            <v>5</v>
          </cell>
          <cell r="J201">
            <v>1</v>
          </cell>
          <cell r="K201">
            <v>5</v>
          </cell>
          <cell r="L201">
            <v>0</v>
          </cell>
          <cell r="Q201">
            <v>21</v>
          </cell>
        </row>
        <row r="202">
          <cell r="B202">
            <v>0</v>
          </cell>
          <cell r="C202" t="str">
            <v>Total</v>
          </cell>
          <cell r="D202">
            <v>487</v>
          </cell>
          <cell r="E202">
            <v>26</v>
          </cell>
          <cell r="F202">
            <v>30</v>
          </cell>
          <cell r="G202">
            <v>54</v>
          </cell>
          <cell r="H202">
            <v>68</v>
          </cell>
          <cell r="I202">
            <v>33</v>
          </cell>
          <cell r="J202">
            <v>29</v>
          </cell>
          <cell r="K202">
            <v>40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280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108">
          <cell r="J108">
            <v>-6</v>
          </cell>
          <cell r="K108">
            <v>-4</v>
          </cell>
        </row>
        <row r="109">
          <cell r="J109">
            <v>-6</v>
          </cell>
          <cell r="K109">
            <v>-4</v>
          </cell>
        </row>
        <row r="110">
          <cell r="J110">
            <v>-4</v>
          </cell>
          <cell r="K110">
            <v>-3</v>
          </cell>
        </row>
        <row r="111">
          <cell r="J111">
            <v>-3</v>
          </cell>
          <cell r="K111">
            <v>-2</v>
          </cell>
        </row>
        <row r="112">
          <cell r="J112">
            <v>-2</v>
          </cell>
          <cell r="K112">
            <v>-1</v>
          </cell>
        </row>
        <row r="113">
          <cell r="J113">
            <v>-1</v>
          </cell>
          <cell r="K113">
            <v>-1</v>
          </cell>
        </row>
        <row r="114">
          <cell r="J114">
            <v>-1</v>
          </cell>
          <cell r="K114">
            <v>-1</v>
          </cell>
        </row>
        <row r="115">
          <cell r="J115">
            <v>-1</v>
          </cell>
          <cell r="K115">
            <v>-1</v>
          </cell>
        </row>
        <row r="116">
          <cell r="J116">
            <v>0</v>
          </cell>
          <cell r="K116">
            <v>-1</v>
          </cell>
        </row>
        <row r="117">
          <cell r="J117">
            <v>0</v>
          </cell>
          <cell r="K117">
            <v>0</v>
          </cell>
        </row>
        <row r="118">
          <cell r="J118">
            <v>0</v>
          </cell>
          <cell r="K118">
            <v>0</v>
          </cell>
        </row>
        <row r="119">
          <cell r="J119">
            <v>0</v>
          </cell>
          <cell r="K119">
            <v>0</v>
          </cell>
        </row>
        <row r="120">
          <cell r="J120">
            <v>1</v>
          </cell>
          <cell r="K120">
            <v>0</v>
          </cell>
        </row>
        <row r="121">
          <cell r="J121">
            <v>1</v>
          </cell>
          <cell r="K121">
            <v>0</v>
          </cell>
        </row>
        <row r="122">
          <cell r="J122">
            <v>1</v>
          </cell>
          <cell r="K122">
            <v>0</v>
          </cell>
        </row>
        <row r="123">
          <cell r="J123">
            <v>2</v>
          </cell>
          <cell r="K123">
            <v>1</v>
          </cell>
        </row>
        <row r="124">
          <cell r="J124">
            <v>2</v>
          </cell>
          <cell r="K124">
            <v>1</v>
          </cell>
        </row>
        <row r="125">
          <cell r="J125">
            <v>2</v>
          </cell>
          <cell r="K125">
            <v>3</v>
          </cell>
        </row>
        <row r="126">
          <cell r="J126">
            <v>6</v>
          </cell>
          <cell r="K126">
            <v>6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AGLN"/>
      <sheetName val="SFASystem"/>
      <sheetName val="System区分"/>
      <sheetName val="TTL"/>
      <sheetName val="ALL_GL"/>
      <sheetName val="All_Sys"/>
      <sheetName val="TO"/>
      <sheetName val="Sys"/>
      <sheetName val="BL_Sys"/>
      <sheetName val="Input_2010"/>
      <sheetName val="Input_2011"/>
      <sheetName val="Input_昨年"/>
      <sheetName val="Input_当年"/>
      <sheetName val="経理報告用"/>
      <sheetName val="ES_PT Results"/>
      <sheetName val="ES_GG"/>
      <sheetName val="ES_Net"/>
      <sheetName val="ES_Loss"/>
      <sheetName val="Summary"/>
      <sheetName val="By Region "/>
      <sheetName val="PT by Region"/>
      <sheetName val="GG by Region"/>
      <sheetName val="Extraneal by Region"/>
      <sheetName val="Dianeal N by Region"/>
      <sheetName val="Pt Summary by District"/>
      <sheetName val="Graph_GG&amp;Net"/>
      <sheetName val="Graph_GG,NG"/>
      <sheetName val="APD_Pt by Region"/>
      <sheetName val="APD_GG by Region"/>
      <sheetName val="APD_GG_Loss by Region"/>
      <sheetName val="APD_Graph"/>
      <sheetName val="宅配APD_Pt by Region"/>
      <sheetName val="宅配APD Graph_NG"/>
      <sheetName val="Conversion"/>
      <sheetName val="Exp"/>
      <sheetName val="APDMonthly Results Summary_Inp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T1">
            <v>7</v>
          </cell>
        </row>
        <row r="163">
          <cell r="B163" t="str">
            <v>J10</v>
          </cell>
          <cell r="C163" t="str">
            <v>Hokkaido</v>
          </cell>
          <cell r="D163">
            <v>6</v>
          </cell>
          <cell r="E163">
            <v>1</v>
          </cell>
          <cell r="F163">
            <v>0</v>
          </cell>
          <cell r="G163">
            <v>0</v>
          </cell>
          <cell r="H163">
            <v>2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3</v>
          </cell>
        </row>
        <row r="164">
          <cell r="B164" t="str">
            <v>J20</v>
          </cell>
          <cell r="C164" t="str">
            <v>Minamitohoku</v>
          </cell>
          <cell r="D164">
            <v>36</v>
          </cell>
          <cell r="E164">
            <v>1</v>
          </cell>
          <cell r="F164">
            <v>1</v>
          </cell>
          <cell r="G164">
            <v>3</v>
          </cell>
          <cell r="H164">
            <v>6</v>
          </cell>
          <cell r="I164">
            <v>1</v>
          </cell>
          <cell r="J164">
            <v>3</v>
          </cell>
          <cell r="K164">
            <v>0</v>
          </cell>
          <cell r="L164">
            <v>1</v>
          </cell>
          <cell r="Q164">
            <v>15</v>
          </cell>
        </row>
        <row r="165">
          <cell r="B165" t="str">
            <v>J22</v>
          </cell>
          <cell r="C165" t="str">
            <v>Kitatohoku</v>
          </cell>
          <cell r="D165">
            <v>14</v>
          </cell>
          <cell r="E165">
            <v>0</v>
          </cell>
          <cell r="F165">
            <v>0</v>
          </cell>
          <cell r="G165">
            <v>11</v>
          </cell>
          <cell r="H165">
            <v>2</v>
          </cell>
          <cell r="I165">
            <v>3</v>
          </cell>
          <cell r="J165">
            <v>0</v>
          </cell>
          <cell r="K165">
            <v>0</v>
          </cell>
          <cell r="L165">
            <v>2</v>
          </cell>
          <cell r="Q165">
            <v>16</v>
          </cell>
        </row>
        <row r="166">
          <cell r="B166" t="str">
            <v>J25</v>
          </cell>
          <cell r="C166" t="str">
            <v>Kitakanto</v>
          </cell>
          <cell r="D166">
            <v>59</v>
          </cell>
          <cell r="E166">
            <v>5</v>
          </cell>
          <cell r="F166">
            <v>9</v>
          </cell>
          <cell r="G166">
            <v>2</v>
          </cell>
          <cell r="H166">
            <v>10</v>
          </cell>
          <cell r="I166">
            <v>7</v>
          </cell>
          <cell r="J166">
            <v>4</v>
          </cell>
          <cell r="K166">
            <v>6</v>
          </cell>
          <cell r="L166">
            <v>2</v>
          </cell>
          <cell r="Q166">
            <v>43</v>
          </cell>
        </row>
        <row r="167">
          <cell r="B167" t="str">
            <v>J26</v>
          </cell>
          <cell r="C167" t="str">
            <v>Shinetsu</v>
          </cell>
          <cell r="D167">
            <v>21</v>
          </cell>
          <cell r="E167">
            <v>3</v>
          </cell>
          <cell r="F167">
            <v>2</v>
          </cell>
          <cell r="G167">
            <v>5</v>
          </cell>
          <cell r="H167">
            <v>3</v>
          </cell>
          <cell r="I167">
            <v>2</v>
          </cell>
          <cell r="J167">
            <v>0</v>
          </cell>
          <cell r="K167">
            <v>0</v>
          </cell>
          <cell r="L167">
            <v>2</v>
          </cell>
          <cell r="Q167">
            <v>15</v>
          </cell>
        </row>
        <row r="168">
          <cell r="B168" t="str">
            <v>J30</v>
          </cell>
          <cell r="C168" t="str">
            <v>Tokyo1</v>
          </cell>
          <cell r="D168">
            <v>78</v>
          </cell>
          <cell r="E168">
            <v>1</v>
          </cell>
          <cell r="F168">
            <v>1</v>
          </cell>
          <cell r="G168">
            <v>3</v>
          </cell>
          <cell r="H168">
            <v>4</v>
          </cell>
          <cell r="I168">
            <v>2</v>
          </cell>
          <cell r="J168">
            <v>2</v>
          </cell>
          <cell r="K168">
            <v>3</v>
          </cell>
          <cell r="L168">
            <v>4</v>
          </cell>
          <cell r="Q168">
            <v>16</v>
          </cell>
        </row>
        <row r="169">
          <cell r="B169" t="str">
            <v>J31</v>
          </cell>
          <cell r="C169" t="str">
            <v>Tokyo2</v>
          </cell>
          <cell r="D169">
            <v>22</v>
          </cell>
          <cell r="E169">
            <v>3</v>
          </cell>
          <cell r="F169">
            <v>1</v>
          </cell>
          <cell r="G169">
            <v>0</v>
          </cell>
          <cell r="H169">
            <v>2</v>
          </cell>
          <cell r="I169">
            <v>5</v>
          </cell>
          <cell r="J169">
            <v>0</v>
          </cell>
          <cell r="K169">
            <v>2</v>
          </cell>
          <cell r="L169">
            <v>2</v>
          </cell>
          <cell r="Q169">
            <v>13</v>
          </cell>
        </row>
        <row r="170">
          <cell r="B170" t="str">
            <v>J35</v>
          </cell>
          <cell r="C170" t="str">
            <v>Yokohama</v>
          </cell>
          <cell r="D170">
            <v>22</v>
          </cell>
          <cell r="E170">
            <v>6</v>
          </cell>
          <cell r="F170">
            <v>0</v>
          </cell>
          <cell r="G170">
            <v>1</v>
          </cell>
          <cell r="H170">
            <v>2</v>
          </cell>
          <cell r="I170">
            <v>0</v>
          </cell>
          <cell r="J170">
            <v>1</v>
          </cell>
          <cell r="K170">
            <v>3</v>
          </cell>
          <cell r="L170">
            <v>4</v>
          </cell>
          <cell r="Q170">
            <v>13</v>
          </cell>
        </row>
        <row r="171">
          <cell r="B171" t="str">
            <v>J50</v>
          </cell>
          <cell r="C171" t="str">
            <v>Toukai1</v>
          </cell>
          <cell r="D171">
            <v>25</v>
          </cell>
          <cell r="E171">
            <v>1</v>
          </cell>
          <cell r="F171">
            <v>2</v>
          </cell>
          <cell r="G171">
            <v>0</v>
          </cell>
          <cell r="H171">
            <v>1</v>
          </cell>
          <cell r="I171">
            <v>3</v>
          </cell>
          <cell r="J171">
            <v>2</v>
          </cell>
          <cell r="K171">
            <v>0</v>
          </cell>
          <cell r="L171">
            <v>1</v>
          </cell>
          <cell r="Q171">
            <v>9</v>
          </cell>
        </row>
        <row r="172">
          <cell r="B172" t="str">
            <v>J55</v>
          </cell>
          <cell r="C172" t="str">
            <v>Toukai2</v>
          </cell>
          <cell r="D172">
            <v>14</v>
          </cell>
          <cell r="E172">
            <v>2</v>
          </cell>
          <cell r="F172">
            <v>0</v>
          </cell>
          <cell r="G172">
            <v>2</v>
          </cell>
          <cell r="H172">
            <v>1</v>
          </cell>
          <cell r="I172">
            <v>1</v>
          </cell>
          <cell r="J172">
            <v>0</v>
          </cell>
          <cell r="K172">
            <v>5</v>
          </cell>
          <cell r="L172">
            <v>1</v>
          </cell>
          <cell r="Q172">
            <v>11</v>
          </cell>
        </row>
        <row r="173">
          <cell r="B173" t="str">
            <v>J65</v>
          </cell>
          <cell r="C173" t="str">
            <v>Kansai3</v>
          </cell>
          <cell r="D173">
            <v>10</v>
          </cell>
          <cell r="E173">
            <v>1</v>
          </cell>
          <cell r="F173">
            <v>2</v>
          </cell>
          <cell r="G173">
            <v>1</v>
          </cell>
          <cell r="H173">
            <v>1</v>
          </cell>
          <cell r="I173">
            <v>3</v>
          </cell>
          <cell r="J173">
            <v>3</v>
          </cell>
          <cell r="K173">
            <v>1</v>
          </cell>
          <cell r="L173">
            <v>0</v>
          </cell>
          <cell r="Q173">
            <v>12</v>
          </cell>
        </row>
        <row r="174">
          <cell r="B174" t="str">
            <v>J70</v>
          </cell>
          <cell r="C174" t="str">
            <v>Kansai1</v>
          </cell>
          <cell r="D174">
            <v>15</v>
          </cell>
          <cell r="E174">
            <v>0</v>
          </cell>
          <cell r="F174">
            <v>0</v>
          </cell>
          <cell r="G174">
            <v>1</v>
          </cell>
          <cell r="H174">
            <v>3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Q174">
            <v>4</v>
          </cell>
        </row>
        <row r="175">
          <cell r="B175" t="str">
            <v>J71</v>
          </cell>
          <cell r="C175" t="str">
            <v>Kansai2</v>
          </cell>
          <cell r="D175">
            <v>16</v>
          </cell>
          <cell r="E175">
            <v>0</v>
          </cell>
          <cell r="F175">
            <v>1</v>
          </cell>
          <cell r="G175">
            <v>0</v>
          </cell>
          <cell r="H175">
            <v>3</v>
          </cell>
          <cell r="I175">
            <v>4</v>
          </cell>
          <cell r="J175">
            <v>1</v>
          </cell>
          <cell r="K175">
            <v>1</v>
          </cell>
          <cell r="L175">
            <v>3</v>
          </cell>
          <cell r="Q175">
            <v>10</v>
          </cell>
        </row>
        <row r="176">
          <cell r="B176" t="str">
            <v>J72</v>
          </cell>
          <cell r="C176" t="str">
            <v>Hokuriku</v>
          </cell>
          <cell r="D176">
            <v>16</v>
          </cell>
          <cell r="E176">
            <v>1</v>
          </cell>
          <cell r="F176">
            <v>2</v>
          </cell>
          <cell r="G176">
            <v>0</v>
          </cell>
          <cell r="H176">
            <v>1</v>
          </cell>
          <cell r="I176">
            <v>1</v>
          </cell>
          <cell r="J176">
            <v>0</v>
          </cell>
          <cell r="K176">
            <v>1</v>
          </cell>
          <cell r="L176">
            <v>1</v>
          </cell>
          <cell r="Q176">
            <v>6</v>
          </cell>
        </row>
        <row r="177">
          <cell r="B177" t="str">
            <v>J75</v>
          </cell>
          <cell r="C177" t="str">
            <v>Okayama</v>
          </cell>
          <cell r="D177">
            <v>15</v>
          </cell>
          <cell r="E177">
            <v>0</v>
          </cell>
          <cell r="F177">
            <v>3</v>
          </cell>
          <cell r="G177">
            <v>1</v>
          </cell>
          <cell r="H177">
            <v>5</v>
          </cell>
          <cell r="I177">
            <v>1</v>
          </cell>
          <cell r="J177">
            <v>0</v>
          </cell>
          <cell r="K177">
            <v>0</v>
          </cell>
          <cell r="L177">
            <v>8</v>
          </cell>
          <cell r="Q177">
            <v>10</v>
          </cell>
        </row>
        <row r="178">
          <cell r="B178" t="str">
            <v>J77</v>
          </cell>
          <cell r="C178" t="str">
            <v>Shikoku</v>
          </cell>
          <cell r="D178">
            <v>49</v>
          </cell>
          <cell r="E178">
            <v>3</v>
          </cell>
          <cell r="F178">
            <v>2</v>
          </cell>
          <cell r="G178">
            <v>8</v>
          </cell>
          <cell r="H178">
            <v>0</v>
          </cell>
          <cell r="I178">
            <v>4</v>
          </cell>
          <cell r="J178">
            <v>3</v>
          </cell>
          <cell r="K178">
            <v>6</v>
          </cell>
          <cell r="L178">
            <v>3</v>
          </cell>
          <cell r="Q178">
            <v>26</v>
          </cell>
        </row>
        <row r="179">
          <cell r="B179" t="str">
            <v>J80</v>
          </cell>
          <cell r="C179" t="str">
            <v>Hiroshima</v>
          </cell>
          <cell r="D179">
            <v>42</v>
          </cell>
          <cell r="E179">
            <v>1</v>
          </cell>
          <cell r="F179">
            <v>5</v>
          </cell>
          <cell r="G179">
            <v>3</v>
          </cell>
          <cell r="H179">
            <v>7</v>
          </cell>
          <cell r="I179">
            <v>2</v>
          </cell>
          <cell r="J179">
            <v>2</v>
          </cell>
          <cell r="K179">
            <v>3</v>
          </cell>
          <cell r="L179">
            <v>2</v>
          </cell>
          <cell r="Q179">
            <v>23</v>
          </cell>
        </row>
        <row r="180">
          <cell r="B180" t="str">
            <v>J90</v>
          </cell>
          <cell r="C180" t="str">
            <v>Kyusyu1</v>
          </cell>
          <cell r="D180">
            <v>23</v>
          </cell>
          <cell r="E180">
            <v>2</v>
          </cell>
          <cell r="F180">
            <v>2</v>
          </cell>
          <cell r="G180">
            <v>3</v>
          </cell>
          <cell r="H180">
            <v>1</v>
          </cell>
          <cell r="I180">
            <v>1</v>
          </cell>
          <cell r="J180">
            <v>0</v>
          </cell>
          <cell r="K180">
            <v>2</v>
          </cell>
          <cell r="L180">
            <v>2</v>
          </cell>
          <cell r="Q180">
            <v>11</v>
          </cell>
        </row>
        <row r="181">
          <cell r="B181" t="str">
            <v>J91</v>
          </cell>
          <cell r="C181" t="str">
            <v>Kyusyu2</v>
          </cell>
          <cell r="D181">
            <v>56</v>
          </cell>
          <cell r="E181">
            <v>5</v>
          </cell>
          <cell r="F181">
            <v>31</v>
          </cell>
          <cell r="G181">
            <v>0</v>
          </cell>
          <cell r="H181">
            <v>12</v>
          </cell>
          <cell r="I181">
            <v>3</v>
          </cell>
          <cell r="J181">
            <v>3</v>
          </cell>
          <cell r="K181">
            <v>14</v>
          </cell>
          <cell r="L181">
            <v>3</v>
          </cell>
          <cell r="Q181">
            <v>68</v>
          </cell>
        </row>
        <row r="182">
          <cell r="B182">
            <v>0</v>
          </cell>
          <cell r="C182" t="str">
            <v>Total</v>
          </cell>
          <cell r="D182">
            <v>539</v>
          </cell>
          <cell r="E182">
            <v>36</v>
          </cell>
          <cell r="F182">
            <v>64</v>
          </cell>
          <cell r="G182">
            <v>44</v>
          </cell>
          <cell r="H182">
            <v>66</v>
          </cell>
          <cell r="I182">
            <v>43</v>
          </cell>
          <cell r="J182">
            <v>24</v>
          </cell>
          <cell r="K182">
            <v>47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324</v>
          </cell>
        </row>
        <row r="183">
          <cell r="B183" t="str">
            <v>J10</v>
          </cell>
          <cell r="C183" t="str">
            <v>Hokkaido</v>
          </cell>
          <cell r="D183">
            <v>5</v>
          </cell>
          <cell r="E183">
            <v>3</v>
          </cell>
          <cell r="F183">
            <v>0</v>
          </cell>
          <cell r="G183">
            <v>1</v>
          </cell>
          <cell r="H183">
            <v>0</v>
          </cell>
          <cell r="I183">
            <v>1</v>
          </cell>
          <cell r="J183">
            <v>0</v>
          </cell>
          <cell r="K183">
            <v>0</v>
          </cell>
          <cell r="L183">
            <v>0</v>
          </cell>
          <cell r="Q183">
            <v>5</v>
          </cell>
        </row>
        <row r="184">
          <cell r="B184" t="str">
            <v>J20</v>
          </cell>
          <cell r="C184" t="str">
            <v>Minamitohoku</v>
          </cell>
          <cell r="D184">
            <v>37</v>
          </cell>
          <cell r="E184">
            <v>0</v>
          </cell>
          <cell r="F184">
            <v>0</v>
          </cell>
          <cell r="G184">
            <v>10</v>
          </cell>
          <cell r="H184">
            <v>8</v>
          </cell>
          <cell r="I184">
            <v>2</v>
          </cell>
          <cell r="J184">
            <v>4</v>
          </cell>
          <cell r="K184">
            <v>4</v>
          </cell>
          <cell r="L184">
            <v>5</v>
          </cell>
          <cell r="Q184">
            <v>28</v>
          </cell>
        </row>
        <row r="185">
          <cell r="B185" t="str">
            <v>J22</v>
          </cell>
          <cell r="C185" t="str">
            <v>Kitatohoku</v>
          </cell>
          <cell r="D185">
            <v>19</v>
          </cell>
          <cell r="E185">
            <v>0</v>
          </cell>
          <cell r="F185">
            <v>0</v>
          </cell>
          <cell r="G185">
            <v>10</v>
          </cell>
          <cell r="H185">
            <v>2</v>
          </cell>
          <cell r="I185">
            <v>2</v>
          </cell>
          <cell r="J185">
            <v>1</v>
          </cell>
          <cell r="K185">
            <v>4</v>
          </cell>
          <cell r="L185">
            <v>1</v>
          </cell>
          <cell r="Q185">
            <v>19</v>
          </cell>
        </row>
        <row r="186">
          <cell r="B186" t="str">
            <v>J25</v>
          </cell>
          <cell r="C186" t="str">
            <v>Kitakanto</v>
          </cell>
          <cell r="D186">
            <v>60</v>
          </cell>
          <cell r="E186">
            <v>7</v>
          </cell>
          <cell r="F186">
            <v>3</v>
          </cell>
          <cell r="G186">
            <v>8</v>
          </cell>
          <cell r="H186">
            <v>7</v>
          </cell>
          <cell r="I186">
            <v>2</v>
          </cell>
          <cell r="J186">
            <v>6</v>
          </cell>
          <cell r="K186">
            <v>5</v>
          </cell>
          <cell r="L186">
            <v>4</v>
          </cell>
          <cell r="Q186">
            <v>38</v>
          </cell>
        </row>
        <row r="187">
          <cell r="B187" t="str">
            <v>J26</v>
          </cell>
          <cell r="C187" t="str">
            <v>Shinetsu</v>
          </cell>
          <cell r="D187">
            <v>27</v>
          </cell>
          <cell r="E187">
            <v>2</v>
          </cell>
          <cell r="F187">
            <v>2</v>
          </cell>
          <cell r="G187">
            <v>2</v>
          </cell>
          <cell r="H187">
            <v>1</v>
          </cell>
          <cell r="I187">
            <v>2</v>
          </cell>
          <cell r="J187">
            <v>3</v>
          </cell>
          <cell r="K187">
            <v>0</v>
          </cell>
          <cell r="L187">
            <v>1</v>
          </cell>
          <cell r="Q187">
            <v>12</v>
          </cell>
        </row>
        <row r="188">
          <cell r="B188" t="str">
            <v>J30</v>
          </cell>
          <cell r="C188" t="str">
            <v>Tokyo1</v>
          </cell>
          <cell r="D188">
            <v>36</v>
          </cell>
          <cell r="E188">
            <v>0</v>
          </cell>
          <cell r="F188">
            <v>3</v>
          </cell>
          <cell r="G188">
            <v>4</v>
          </cell>
          <cell r="H188">
            <v>8</v>
          </cell>
          <cell r="I188">
            <v>2</v>
          </cell>
          <cell r="J188">
            <v>1</v>
          </cell>
          <cell r="K188">
            <v>2</v>
          </cell>
          <cell r="L188">
            <v>2</v>
          </cell>
          <cell r="Q188">
            <v>20</v>
          </cell>
        </row>
        <row r="189">
          <cell r="B189" t="str">
            <v>J31</v>
          </cell>
          <cell r="C189" t="str">
            <v>Tokyo2</v>
          </cell>
          <cell r="D189">
            <v>30</v>
          </cell>
          <cell r="E189">
            <v>0</v>
          </cell>
          <cell r="F189">
            <v>1</v>
          </cell>
          <cell r="G189">
            <v>0</v>
          </cell>
          <cell r="H189">
            <v>0</v>
          </cell>
          <cell r="I189">
            <v>1</v>
          </cell>
          <cell r="J189">
            <v>0</v>
          </cell>
          <cell r="K189">
            <v>1</v>
          </cell>
          <cell r="L189">
            <v>2</v>
          </cell>
          <cell r="Q189">
            <v>3</v>
          </cell>
        </row>
        <row r="190">
          <cell r="B190" t="str">
            <v>J35</v>
          </cell>
          <cell r="C190" t="str">
            <v>Yokohama</v>
          </cell>
          <cell r="D190">
            <v>19</v>
          </cell>
          <cell r="E190">
            <v>1</v>
          </cell>
          <cell r="F190">
            <v>0</v>
          </cell>
          <cell r="G190">
            <v>0</v>
          </cell>
          <cell r="H190">
            <v>2</v>
          </cell>
          <cell r="I190">
            <v>1</v>
          </cell>
          <cell r="J190">
            <v>2</v>
          </cell>
          <cell r="K190">
            <v>0</v>
          </cell>
          <cell r="L190">
            <v>5</v>
          </cell>
          <cell r="Q190">
            <v>6</v>
          </cell>
        </row>
        <row r="191">
          <cell r="B191" t="str">
            <v>J50</v>
          </cell>
          <cell r="C191" t="str">
            <v>Toukai1</v>
          </cell>
          <cell r="D191">
            <v>8</v>
          </cell>
          <cell r="E191">
            <v>2</v>
          </cell>
          <cell r="F191">
            <v>0</v>
          </cell>
          <cell r="G191">
            <v>1</v>
          </cell>
          <cell r="H191">
            <v>2</v>
          </cell>
          <cell r="I191">
            <v>2</v>
          </cell>
          <cell r="J191">
            <v>3</v>
          </cell>
          <cell r="K191">
            <v>0</v>
          </cell>
          <cell r="L191">
            <v>2</v>
          </cell>
          <cell r="Q191">
            <v>10</v>
          </cell>
        </row>
        <row r="192">
          <cell r="B192" t="str">
            <v>J55</v>
          </cell>
          <cell r="C192" t="str">
            <v>Toukai2</v>
          </cell>
          <cell r="D192">
            <v>28</v>
          </cell>
          <cell r="E192">
            <v>0</v>
          </cell>
          <cell r="F192">
            <v>7</v>
          </cell>
          <cell r="G192">
            <v>2</v>
          </cell>
          <cell r="H192">
            <v>0</v>
          </cell>
          <cell r="I192">
            <v>0</v>
          </cell>
          <cell r="J192">
            <v>1</v>
          </cell>
          <cell r="K192">
            <v>1</v>
          </cell>
          <cell r="L192">
            <v>3</v>
          </cell>
          <cell r="Q192">
            <v>11</v>
          </cell>
        </row>
        <row r="193">
          <cell r="B193" t="str">
            <v>J65</v>
          </cell>
          <cell r="C193" t="str">
            <v>Kansai3</v>
          </cell>
          <cell r="D193">
            <v>6</v>
          </cell>
          <cell r="E193">
            <v>0</v>
          </cell>
          <cell r="F193">
            <v>1</v>
          </cell>
          <cell r="G193">
            <v>0</v>
          </cell>
          <cell r="H193">
            <v>18</v>
          </cell>
          <cell r="I193">
            <v>1</v>
          </cell>
          <cell r="J193">
            <v>2</v>
          </cell>
          <cell r="K193">
            <v>2</v>
          </cell>
          <cell r="L193">
            <v>2</v>
          </cell>
          <cell r="Q193">
            <v>24</v>
          </cell>
        </row>
        <row r="194">
          <cell r="B194" t="str">
            <v>J70</v>
          </cell>
          <cell r="C194" t="str">
            <v>Kansai1</v>
          </cell>
          <cell r="D194">
            <v>17</v>
          </cell>
          <cell r="E194">
            <v>1</v>
          </cell>
          <cell r="F194">
            <v>2</v>
          </cell>
          <cell r="G194">
            <v>0</v>
          </cell>
          <cell r="H194">
            <v>1</v>
          </cell>
          <cell r="I194">
            <v>1</v>
          </cell>
          <cell r="J194">
            <v>0</v>
          </cell>
          <cell r="K194">
            <v>0</v>
          </cell>
          <cell r="L194">
            <v>1</v>
          </cell>
          <cell r="Q194">
            <v>5</v>
          </cell>
        </row>
        <row r="195">
          <cell r="B195" t="str">
            <v>J71</v>
          </cell>
          <cell r="C195" t="str">
            <v>Kansai2</v>
          </cell>
          <cell r="D195">
            <v>14</v>
          </cell>
          <cell r="E195">
            <v>1</v>
          </cell>
          <cell r="F195">
            <v>0</v>
          </cell>
          <cell r="G195">
            <v>0</v>
          </cell>
          <cell r="H195">
            <v>3</v>
          </cell>
          <cell r="I195">
            <v>1</v>
          </cell>
          <cell r="J195">
            <v>1</v>
          </cell>
          <cell r="K195">
            <v>1</v>
          </cell>
          <cell r="L195">
            <v>2</v>
          </cell>
          <cell r="Q195">
            <v>7</v>
          </cell>
        </row>
        <row r="196">
          <cell r="B196" t="str">
            <v>J72</v>
          </cell>
          <cell r="C196" t="str">
            <v>Hokuriku</v>
          </cell>
          <cell r="D196">
            <v>6</v>
          </cell>
          <cell r="E196">
            <v>2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1</v>
          </cell>
          <cell r="Q196">
            <v>2</v>
          </cell>
        </row>
        <row r="197">
          <cell r="B197" t="str">
            <v>J75</v>
          </cell>
          <cell r="C197" t="str">
            <v>Okayama</v>
          </cell>
          <cell r="D197">
            <v>16</v>
          </cell>
          <cell r="E197">
            <v>0</v>
          </cell>
          <cell r="F197">
            <v>3</v>
          </cell>
          <cell r="G197">
            <v>1</v>
          </cell>
          <cell r="H197">
            <v>2</v>
          </cell>
          <cell r="I197">
            <v>1</v>
          </cell>
          <cell r="J197">
            <v>0</v>
          </cell>
          <cell r="K197">
            <v>0</v>
          </cell>
          <cell r="L197">
            <v>7</v>
          </cell>
          <cell r="Q197">
            <v>7</v>
          </cell>
        </row>
        <row r="198">
          <cell r="B198" t="str">
            <v>J77</v>
          </cell>
          <cell r="C198" t="str">
            <v>Shikoku</v>
          </cell>
          <cell r="D198">
            <v>55</v>
          </cell>
          <cell r="E198">
            <v>1</v>
          </cell>
          <cell r="F198">
            <v>5</v>
          </cell>
          <cell r="G198">
            <v>4</v>
          </cell>
          <cell r="H198">
            <v>0</v>
          </cell>
          <cell r="I198">
            <v>5</v>
          </cell>
          <cell r="J198">
            <v>3</v>
          </cell>
          <cell r="K198">
            <v>7</v>
          </cell>
          <cell r="L198">
            <v>2</v>
          </cell>
          <cell r="Q198">
            <v>25</v>
          </cell>
        </row>
        <row r="199">
          <cell r="B199" t="str">
            <v>J80</v>
          </cell>
          <cell r="C199" t="str">
            <v>Hiroshima</v>
          </cell>
          <cell r="D199">
            <v>49</v>
          </cell>
          <cell r="E199">
            <v>2</v>
          </cell>
          <cell r="F199">
            <v>0</v>
          </cell>
          <cell r="G199">
            <v>1</v>
          </cell>
          <cell r="H199">
            <v>3</v>
          </cell>
          <cell r="I199">
            <v>4</v>
          </cell>
          <cell r="J199">
            <v>1</v>
          </cell>
          <cell r="K199">
            <v>7</v>
          </cell>
          <cell r="L199">
            <v>4</v>
          </cell>
          <cell r="Q199">
            <v>18</v>
          </cell>
        </row>
        <row r="200">
          <cell r="B200" t="str">
            <v>J90</v>
          </cell>
          <cell r="C200" t="str">
            <v>Kyusyu1</v>
          </cell>
          <cell r="D200">
            <v>24</v>
          </cell>
          <cell r="E200">
            <v>3</v>
          </cell>
          <cell r="F200">
            <v>1</v>
          </cell>
          <cell r="G200">
            <v>10</v>
          </cell>
          <cell r="H200">
            <v>4</v>
          </cell>
          <cell r="I200">
            <v>0</v>
          </cell>
          <cell r="J200">
            <v>0</v>
          </cell>
          <cell r="K200">
            <v>1</v>
          </cell>
          <cell r="L200">
            <v>1</v>
          </cell>
          <cell r="Q200">
            <v>19</v>
          </cell>
        </row>
        <row r="201">
          <cell r="B201" t="str">
            <v>J91</v>
          </cell>
          <cell r="C201" t="str">
            <v>Kyusyu2</v>
          </cell>
          <cell r="D201">
            <v>31</v>
          </cell>
          <cell r="E201">
            <v>1</v>
          </cell>
          <cell r="F201">
            <v>2</v>
          </cell>
          <cell r="G201">
            <v>0</v>
          </cell>
          <cell r="H201">
            <v>7</v>
          </cell>
          <cell r="I201">
            <v>5</v>
          </cell>
          <cell r="J201">
            <v>1</v>
          </cell>
          <cell r="K201">
            <v>5</v>
          </cell>
          <cell r="L201">
            <v>0</v>
          </cell>
          <cell r="Q201">
            <v>21</v>
          </cell>
        </row>
        <row r="202">
          <cell r="B202">
            <v>0</v>
          </cell>
          <cell r="C202" t="str">
            <v>Total</v>
          </cell>
          <cell r="D202">
            <v>487</v>
          </cell>
          <cell r="E202">
            <v>26</v>
          </cell>
          <cell r="F202">
            <v>30</v>
          </cell>
          <cell r="G202">
            <v>54</v>
          </cell>
          <cell r="H202">
            <v>68</v>
          </cell>
          <cell r="I202">
            <v>33</v>
          </cell>
          <cell r="J202">
            <v>29</v>
          </cell>
          <cell r="K202">
            <v>40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280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108">
          <cell r="J108">
            <v>-6</v>
          </cell>
          <cell r="K108">
            <v>-4</v>
          </cell>
        </row>
        <row r="109">
          <cell r="J109">
            <v>-6</v>
          </cell>
          <cell r="K109">
            <v>-4</v>
          </cell>
        </row>
        <row r="110">
          <cell r="J110">
            <v>-4</v>
          </cell>
          <cell r="K110">
            <v>-3</v>
          </cell>
        </row>
        <row r="111">
          <cell r="J111">
            <v>-3</v>
          </cell>
          <cell r="K111">
            <v>-2</v>
          </cell>
        </row>
        <row r="112">
          <cell r="J112">
            <v>-2</v>
          </cell>
          <cell r="K112">
            <v>-1</v>
          </cell>
        </row>
        <row r="113">
          <cell r="J113">
            <v>-1</v>
          </cell>
          <cell r="K113">
            <v>-1</v>
          </cell>
        </row>
        <row r="114">
          <cell r="J114">
            <v>-1</v>
          </cell>
          <cell r="K114">
            <v>-1</v>
          </cell>
        </row>
        <row r="115">
          <cell r="J115">
            <v>-1</v>
          </cell>
          <cell r="K115">
            <v>-1</v>
          </cell>
        </row>
        <row r="116">
          <cell r="J116">
            <v>0</v>
          </cell>
          <cell r="K116">
            <v>-1</v>
          </cell>
        </row>
        <row r="117">
          <cell r="J117">
            <v>0</v>
          </cell>
          <cell r="K117">
            <v>0</v>
          </cell>
        </row>
        <row r="118">
          <cell r="J118">
            <v>0</v>
          </cell>
          <cell r="K118">
            <v>0</v>
          </cell>
        </row>
        <row r="119">
          <cell r="J119">
            <v>0</v>
          </cell>
          <cell r="K119">
            <v>0</v>
          </cell>
        </row>
        <row r="120">
          <cell r="J120">
            <v>1</v>
          </cell>
          <cell r="K120">
            <v>0</v>
          </cell>
        </row>
        <row r="121">
          <cell r="J121">
            <v>1</v>
          </cell>
          <cell r="K121">
            <v>0</v>
          </cell>
        </row>
        <row r="122">
          <cell r="J122">
            <v>1</v>
          </cell>
          <cell r="K122">
            <v>0</v>
          </cell>
        </row>
        <row r="123">
          <cell r="J123">
            <v>2</v>
          </cell>
          <cell r="K123">
            <v>1</v>
          </cell>
        </row>
        <row r="124">
          <cell r="J124">
            <v>2</v>
          </cell>
          <cell r="K124">
            <v>1</v>
          </cell>
        </row>
        <row r="125">
          <cell r="J125">
            <v>2</v>
          </cell>
          <cell r="K125">
            <v>3</v>
          </cell>
        </row>
        <row r="126">
          <cell r="J126">
            <v>6</v>
          </cell>
          <cell r="K126">
            <v>6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AGLN"/>
      <sheetName val="SFASystem"/>
      <sheetName val="Forcast"/>
      <sheetName val="TO"/>
      <sheetName val="Sys"/>
      <sheetName val="経理報告用"/>
      <sheetName val="BL_Sys"/>
      <sheetName val="Input_2012"/>
      <sheetName val="Input_2013"/>
      <sheetName val="Input_2015"/>
      <sheetName val="Input_昨年"/>
      <sheetName val="Input_当年"/>
      <sheetName val="ES_PT Results"/>
      <sheetName val="Summary"/>
      <sheetName val="ES_Net"/>
      <sheetName val="ES_GG"/>
      <sheetName val="ES_Loss"/>
      <sheetName val="PT by Region"/>
      <sheetName val="APD_Pt by Region"/>
      <sheetName val="Pt Summary by District"/>
      <sheetName val="GG by Region"/>
      <sheetName val="Graph_GG,NG"/>
      <sheetName val="Graph_GG&amp;Net"/>
      <sheetName val="Extraneal by Region"/>
      <sheetName val="By Region "/>
      <sheetName val="TTL"/>
      <sheetName val="ALL_GL"/>
      <sheetName val="All_Sys"/>
      <sheetName val="Conversion"/>
      <sheetName val="Exp"/>
      <sheetName val="System区分"/>
      <sheetName val="ES_GG (2)"/>
      <sheetName val="Dianeal N by Region"/>
      <sheetName val="ES_PT Results (2)"/>
      <sheetName val="SFAGLN (2016temp)"/>
      <sheetName val="SFASystem (2016temp)"/>
      <sheetName val="Input_2014"/>
      <sheetName val="SFAGLN とりあえず"/>
      <sheetName val="Input_20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3">
          <cell r="B23" t="str">
            <v>J35</v>
          </cell>
        </row>
      </sheetData>
      <sheetData sheetId="11">
        <row r="1">
          <cell r="T1">
            <v>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08">
          <cell r="E108">
            <v>0</v>
          </cell>
          <cell r="F108">
            <v>0</v>
          </cell>
        </row>
        <row r="109">
          <cell r="E109">
            <v>0</v>
          </cell>
          <cell r="F109">
            <v>0</v>
          </cell>
        </row>
        <row r="110">
          <cell r="E110">
            <v>0</v>
          </cell>
          <cell r="F110">
            <v>0</v>
          </cell>
        </row>
        <row r="111">
          <cell r="E111">
            <v>0</v>
          </cell>
          <cell r="F111">
            <v>0</v>
          </cell>
        </row>
        <row r="112">
          <cell r="E112">
            <v>0</v>
          </cell>
          <cell r="F112">
            <v>0</v>
          </cell>
        </row>
        <row r="113">
          <cell r="E113">
            <v>0</v>
          </cell>
          <cell r="F113">
            <v>0</v>
          </cell>
        </row>
        <row r="114">
          <cell r="E114">
            <v>0</v>
          </cell>
          <cell r="F114">
            <v>0</v>
          </cell>
        </row>
        <row r="115">
          <cell r="E115">
            <v>0</v>
          </cell>
          <cell r="F115">
            <v>0</v>
          </cell>
        </row>
        <row r="116">
          <cell r="E116">
            <v>0</v>
          </cell>
          <cell r="F116">
            <v>0</v>
          </cell>
        </row>
        <row r="117">
          <cell r="E117">
            <v>0</v>
          </cell>
          <cell r="F117">
            <v>0</v>
          </cell>
        </row>
        <row r="118">
          <cell r="E118">
            <v>0</v>
          </cell>
          <cell r="F118">
            <v>0</v>
          </cell>
        </row>
        <row r="119">
          <cell r="E119">
            <v>0</v>
          </cell>
          <cell r="F119">
            <v>0</v>
          </cell>
        </row>
        <row r="120">
          <cell r="E120">
            <v>0</v>
          </cell>
          <cell r="F120">
            <v>0</v>
          </cell>
        </row>
        <row r="121">
          <cell r="E121">
            <v>0</v>
          </cell>
          <cell r="F121">
            <v>0</v>
          </cell>
        </row>
        <row r="122">
          <cell r="E122">
            <v>0</v>
          </cell>
          <cell r="F122">
            <v>0</v>
          </cell>
        </row>
        <row r="123">
          <cell r="E123">
            <v>0</v>
          </cell>
          <cell r="F123">
            <v>0</v>
          </cell>
        </row>
        <row r="124">
          <cell r="E124">
            <v>0</v>
          </cell>
          <cell r="F124">
            <v>0</v>
          </cell>
        </row>
        <row r="125">
          <cell r="E125">
            <v>0</v>
          </cell>
          <cell r="F125">
            <v>0</v>
          </cell>
        </row>
        <row r="126">
          <cell r="E126">
            <v>0</v>
          </cell>
          <cell r="F126">
            <v>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/>
      <sheetData sheetId="3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AGLN"/>
      <sheetName val="SFASystem"/>
      <sheetName val="Forcast"/>
      <sheetName val="TO"/>
      <sheetName val="Sys"/>
      <sheetName val="経理報告用"/>
      <sheetName val="BL_Sys"/>
      <sheetName val="Input_2012"/>
      <sheetName val="Input_2013"/>
      <sheetName val="Input_2015"/>
      <sheetName val="Input_昨年"/>
      <sheetName val="Input_当年"/>
      <sheetName val="ES_PT Results"/>
      <sheetName val="Summary"/>
      <sheetName val="ES_Net"/>
      <sheetName val="ES_GG"/>
      <sheetName val="ES_Loss"/>
      <sheetName val="PT by Region"/>
      <sheetName val="APD_Pt by Region"/>
      <sheetName val="Pt Summary by District"/>
      <sheetName val="GG by Region"/>
      <sheetName val="Graph_GG,NG"/>
      <sheetName val="Graph_GG&amp;Net"/>
      <sheetName val="Extraneal by Region"/>
      <sheetName val="By Region "/>
      <sheetName val="TTL"/>
      <sheetName val="ALL_GL"/>
      <sheetName val="All_Sys"/>
      <sheetName val="Conversion"/>
      <sheetName val="Exp"/>
      <sheetName val="System区分"/>
      <sheetName val="ES_GG (2)"/>
      <sheetName val="Dianeal N by Region"/>
      <sheetName val="ES_PT Results (2)"/>
      <sheetName val="SFAGLN (2016temp)"/>
      <sheetName val="SFASystem (2016temp)"/>
      <sheetName val="Input_20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3">
          <cell r="B23" t="str">
            <v>J35</v>
          </cell>
        </row>
      </sheetData>
      <sheetData sheetId="11">
        <row r="1">
          <cell r="T1">
            <v>10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08">
          <cell r="E108">
            <v>0</v>
          </cell>
          <cell r="F108">
            <v>0</v>
          </cell>
        </row>
        <row r="109">
          <cell r="E109">
            <v>0</v>
          </cell>
          <cell r="F109">
            <v>0</v>
          </cell>
        </row>
        <row r="110">
          <cell r="E110">
            <v>0</v>
          </cell>
          <cell r="F110">
            <v>0</v>
          </cell>
        </row>
        <row r="111">
          <cell r="E111">
            <v>0</v>
          </cell>
          <cell r="F111">
            <v>0</v>
          </cell>
        </row>
        <row r="112">
          <cell r="E112">
            <v>0</v>
          </cell>
          <cell r="F112">
            <v>0</v>
          </cell>
        </row>
        <row r="113">
          <cell r="E113">
            <v>0</v>
          </cell>
          <cell r="F113">
            <v>0</v>
          </cell>
        </row>
        <row r="114">
          <cell r="E114">
            <v>0</v>
          </cell>
          <cell r="F114">
            <v>0</v>
          </cell>
        </row>
        <row r="115">
          <cell r="E115">
            <v>0</v>
          </cell>
          <cell r="F115">
            <v>0</v>
          </cell>
        </row>
        <row r="116">
          <cell r="E116">
            <v>0</v>
          </cell>
          <cell r="F116">
            <v>0</v>
          </cell>
        </row>
        <row r="117">
          <cell r="E117">
            <v>0</v>
          </cell>
          <cell r="F117">
            <v>0</v>
          </cell>
        </row>
        <row r="118">
          <cell r="E118">
            <v>0</v>
          </cell>
          <cell r="F118">
            <v>0</v>
          </cell>
        </row>
        <row r="119">
          <cell r="E119">
            <v>0</v>
          </cell>
          <cell r="F119">
            <v>0</v>
          </cell>
        </row>
        <row r="120">
          <cell r="E120">
            <v>0</v>
          </cell>
          <cell r="F120">
            <v>0</v>
          </cell>
        </row>
        <row r="121">
          <cell r="E121">
            <v>0</v>
          </cell>
          <cell r="F121">
            <v>0</v>
          </cell>
        </row>
        <row r="122">
          <cell r="E122">
            <v>0</v>
          </cell>
          <cell r="F122">
            <v>0</v>
          </cell>
        </row>
        <row r="123">
          <cell r="E123">
            <v>0</v>
          </cell>
          <cell r="F123">
            <v>0</v>
          </cell>
        </row>
        <row r="124">
          <cell r="E124">
            <v>0</v>
          </cell>
          <cell r="F124">
            <v>0</v>
          </cell>
        </row>
        <row r="125">
          <cell r="E125">
            <v>0</v>
          </cell>
          <cell r="F125">
            <v>0</v>
          </cell>
        </row>
        <row r="126">
          <cell r="E126">
            <v>0</v>
          </cell>
          <cell r="F126">
            <v>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AGLN"/>
      <sheetName val="SFASystem"/>
      <sheetName val="System区分"/>
      <sheetName val="Forcast"/>
      <sheetName val="TTL"/>
      <sheetName val="ALL_GL"/>
      <sheetName val="All_Sys"/>
      <sheetName val="TO"/>
      <sheetName val="Sys"/>
      <sheetName val="BL_Sys"/>
      <sheetName val="Input_2011"/>
      <sheetName val="Input_昨年"/>
      <sheetName val="Input_当年"/>
      <sheetName val="経理報告用"/>
      <sheetName val="ES_PT Results"/>
      <sheetName val="ES_GG"/>
      <sheetName val="ES_Net"/>
      <sheetName val="ES_Loss"/>
      <sheetName val="Summary"/>
      <sheetName val="By Region "/>
      <sheetName val="PT by Region"/>
      <sheetName val="GG by Region"/>
      <sheetName val="Extraneal by Region"/>
      <sheetName val="Dianeal N by Region"/>
      <sheetName val="Pt Summary by District"/>
      <sheetName val="Graph_GG&amp;Net"/>
      <sheetName val="Graph_GG,NG"/>
      <sheetName val="APD_Pt by Region"/>
      <sheetName val="Conversion"/>
      <sheetName val="Exp"/>
      <sheetName val="Monthly Results Summary_Input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3">
          <cell r="C23" t="str">
            <v>3  Twin3　UV</v>
          </cell>
        </row>
      </sheetData>
      <sheetData sheetId="9" refreshError="1"/>
      <sheetData sheetId="10" refreshError="1"/>
      <sheetData sheetId="11">
        <row r="3">
          <cell r="B3" t="str">
            <v>J10</v>
          </cell>
        </row>
      </sheetData>
      <sheetData sheetId="12">
        <row r="1">
          <cell r="T1">
            <v>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36">
          <cell r="D36" t="str">
            <v>Areas positive or 0：</v>
          </cell>
        </row>
        <row r="108">
          <cell r="N108">
            <v>-9</v>
          </cell>
        </row>
        <row r="109">
          <cell r="N109">
            <v>-8</v>
          </cell>
        </row>
        <row r="110">
          <cell r="N110">
            <v>-8</v>
          </cell>
        </row>
        <row r="111">
          <cell r="N111">
            <v>-7</v>
          </cell>
        </row>
        <row r="112">
          <cell r="N112">
            <v>-6</v>
          </cell>
        </row>
        <row r="113">
          <cell r="N113">
            <v>-4</v>
          </cell>
        </row>
        <row r="114">
          <cell r="N114">
            <v>-3</v>
          </cell>
        </row>
        <row r="115">
          <cell r="N115">
            <v>-3</v>
          </cell>
        </row>
        <row r="116">
          <cell r="N116">
            <v>-2</v>
          </cell>
        </row>
        <row r="117">
          <cell r="N117">
            <v>-2</v>
          </cell>
        </row>
        <row r="118">
          <cell r="N118">
            <v>-1</v>
          </cell>
        </row>
        <row r="119">
          <cell r="N119">
            <v>0</v>
          </cell>
        </row>
        <row r="120">
          <cell r="N120">
            <v>0</v>
          </cell>
        </row>
        <row r="121">
          <cell r="N121">
            <v>1</v>
          </cell>
        </row>
        <row r="122">
          <cell r="N122">
            <v>1</v>
          </cell>
        </row>
        <row r="123">
          <cell r="N123">
            <v>3</v>
          </cell>
        </row>
        <row r="124">
          <cell r="N124">
            <v>3</v>
          </cell>
        </row>
        <row r="125">
          <cell r="N125">
            <v>4</v>
          </cell>
        </row>
        <row r="126">
          <cell r="N126">
            <v>10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AGLN"/>
      <sheetName val="SFASystem"/>
      <sheetName val="System区分"/>
      <sheetName val="Forcast"/>
      <sheetName val="TTL"/>
      <sheetName val="ALL_GL"/>
      <sheetName val="All_Sys"/>
      <sheetName val="TO"/>
      <sheetName val="Sys"/>
      <sheetName val="BL_Sys"/>
      <sheetName val="Input_2011"/>
      <sheetName val="Input_昨年"/>
      <sheetName val="Input_当年"/>
      <sheetName val="経理報告用"/>
      <sheetName val="ES_PT Results"/>
      <sheetName val="ES_GG"/>
      <sheetName val="ES_Net"/>
      <sheetName val="ES_Loss"/>
      <sheetName val="Summary"/>
      <sheetName val="By Region "/>
      <sheetName val="PT by Region"/>
      <sheetName val="GG by Region"/>
      <sheetName val="Extraneal by Region"/>
      <sheetName val="Dianeal N by Region"/>
      <sheetName val="Pt Summary by District"/>
      <sheetName val="Graph_GG&amp;Net"/>
      <sheetName val="Graph_GG,NG"/>
      <sheetName val="APD_Pt by Region"/>
      <sheetName val="Conversion"/>
      <sheetName val="Exp"/>
      <sheetName val="Monthly Results Summary_Input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3">
          <cell r="C23" t="str">
            <v>3  Twin3　UV</v>
          </cell>
        </row>
      </sheetData>
      <sheetData sheetId="9" refreshError="1"/>
      <sheetData sheetId="10" refreshError="1"/>
      <sheetData sheetId="11">
        <row r="3">
          <cell r="B3" t="str">
            <v>J10</v>
          </cell>
        </row>
      </sheetData>
      <sheetData sheetId="12">
        <row r="1">
          <cell r="T1">
            <v>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36">
          <cell r="D36" t="str">
            <v>Areas positive or 0：</v>
          </cell>
        </row>
        <row r="108">
          <cell r="N108">
            <v>-9</v>
          </cell>
        </row>
        <row r="109">
          <cell r="N109">
            <v>-8</v>
          </cell>
        </row>
        <row r="110">
          <cell r="N110">
            <v>-8</v>
          </cell>
        </row>
        <row r="111">
          <cell r="N111">
            <v>-7</v>
          </cell>
        </row>
        <row r="112">
          <cell r="N112">
            <v>-6</v>
          </cell>
        </row>
        <row r="113">
          <cell r="N113">
            <v>-4</v>
          </cell>
        </row>
        <row r="114">
          <cell r="N114">
            <v>-3</v>
          </cell>
        </row>
        <row r="115">
          <cell r="N115">
            <v>-3</v>
          </cell>
        </row>
        <row r="116">
          <cell r="N116">
            <v>-2</v>
          </cell>
        </row>
        <row r="117">
          <cell r="N117">
            <v>-2</v>
          </cell>
        </row>
        <row r="118">
          <cell r="N118">
            <v>-1</v>
          </cell>
        </row>
        <row r="119">
          <cell r="N119">
            <v>0</v>
          </cell>
        </row>
        <row r="120">
          <cell r="N120">
            <v>0</v>
          </cell>
        </row>
        <row r="121">
          <cell r="N121">
            <v>1</v>
          </cell>
        </row>
        <row r="122">
          <cell r="N122">
            <v>1</v>
          </cell>
        </row>
        <row r="123">
          <cell r="N123">
            <v>3</v>
          </cell>
        </row>
        <row r="124">
          <cell r="N124">
            <v>3</v>
          </cell>
        </row>
        <row r="125">
          <cell r="N125">
            <v>4</v>
          </cell>
        </row>
        <row r="126">
          <cell r="N126">
            <v>10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AGLN"/>
      <sheetName val="SFASystem"/>
      <sheetName val="System区分"/>
      <sheetName val="Forcast"/>
      <sheetName val="TTL"/>
      <sheetName val="ALL_GL"/>
      <sheetName val="All_Sys"/>
      <sheetName val="TO"/>
      <sheetName val="Sys"/>
      <sheetName val="BL_Sys"/>
      <sheetName val="Input_2011"/>
      <sheetName val="Input_昨年"/>
      <sheetName val="Input_当年"/>
      <sheetName val="経理報告用"/>
      <sheetName val="ES_PT Results"/>
      <sheetName val="ES_GG"/>
      <sheetName val="ES_Net"/>
      <sheetName val="ES_Loss"/>
      <sheetName val="Summary"/>
      <sheetName val="By Region "/>
      <sheetName val="PT by Region"/>
      <sheetName val="GG by Region"/>
      <sheetName val="Extraneal by Region"/>
      <sheetName val="Dianeal N by Region"/>
      <sheetName val="Pt Summary by District"/>
      <sheetName val="Graph_GG&amp;Net"/>
      <sheetName val="Graph_GG,NG"/>
      <sheetName val="APD_Pt by Region"/>
      <sheetName val="Conversion"/>
      <sheetName val="Exp"/>
      <sheetName val="Monthly Results Summary_Input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108">
          <cell r="L108">
            <v>3</v>
          </cell>
          <cell r="M108">
            <v>-7</v>
          </cell>
        </row>
        <row r="109">
          <cell r="L109">
            <v>-2</v>
          </cell>
          <cell r="M109">
            <v>-6</v>
          </cell>
        </row>
        <row r="110">
          <cell r="L110">
            <v>-6</v>
          </cell>
          <cell r="M110">
            <v>-5</v>
          </cell>
        </row>
        <row r="111">
          <cell r="L111">
            <v>-6</v>
          </cell>
          <cell r="M111">
            <v>-5</v>
          </cell>
        </row>
        <row r="112">
          <cell r="L112">
            <v>-5</v>
          </cell>
          <cell r="M112">
            <v>-5</v>
          </cell>
        </row>
        <row r="113">
          <cell r="L113">
            <v>-3</v>
          </cell>
          <cell r="M113">
            <v>-4</v>
          </cell>
        </row>
        <row r="114">
          <cell r="L114">
            <v>3</v>
          </cell>
          <cell r="M114">
            <v>-4</v>
          </cell>
        </row>
        <row r="115">
          <cell r="L115">
            <v>-2</v>
          </cell>
          <cell r="M115">
            <v>-3</v>
          </cell>
        </row>
        <row r="116">
          <cell r="L116">
            <v>-4</v>
          </cell>
          <cell r="M116">
            <v>-3</v>
          </cell>
        </row>
        <row r="117">
          <cell r="L117">
            <v>-2</v>
          </cell>
          <cell r="M117">
            <v>-2</v>
          </cell>
        </row>
        <row r="118">
          <cell r="L118">
            <v>0</v>
          </cell>
          <cell r="M118">
            <v>-2</v>
          </cell>
        </row>
        <row r="119">
          <cell r="L119">
            <v>-1</v>
          </cell>
          <cell r="M119">
            <v>-2</v>
          </cell>
        </row>
        <row r="120">
          <cell r="L120">
            <v>-2</v>
          </cell>
          <cell r="M120">
            <v>-1</v>
          </cell>
        </row>
        <row r="121">
          <cell r="L121">
            <v>-4</v>
          </cell>
          <cell r="M121">
            <v>0</v>
          </cell>
        </row>
        <row r="122">
          <cell r="L122">
            <v>-1</v>
          </cell>
          <cell r="M122">
            <v>2</v>
          </cell>
        </row>
        <row r="123">
          <cell r="L123">
            <v>4</v>
          </cell>
          <cell r="M123">
            <v>2</v>
          </cell>
        </row>
        <row r="124">
          <cell r="L124">
            <v>2</v>
          </cell>
          <cell r="M124">
            <v>2</v>
          </cell>
        </row>
        <row r="125">
          <cell r="L125">
            <v>-4</v>
          </cell>
          <cell r="M125">
            <v>4</v>
          </cell>
        </row>
        <row r="126">
          <cell r="L126">
            <v>1</v>
          </cell>
          <cell r="M126">
            <v>5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67"/>
  <sheetViews>
    <sheetView zoomScale="80" zoomScaleNormal="80" workbookViewId="0">
      <pane xSplit="2" ySplit="14" topLeftCell="O19" activePane="bottomRight" state="frozen"/>
      <selection pane="topRight" activeCell="C1" sqref="C1"/>
      <selection pane="bottomLeft" activeCell="A18" sqref="A18"/>
      <selection pane="bottomRight" sqref="A1:AC29"/>
    </sheetView>
  </sheetViews>
  <sheetFormatPr defaultColWidth="10.140625" defaultRowHeight="18.75" x14ac:dyDescent="0.15"/>
  <cols>
    <col min="1" max="1" width="4.5703125" style="3" customWidth="1"/>
    <col min="2" max="2" width="23.7109375" style="3" customWidth="1"/>
    <col min="3" max="4" width="15.7109375" style="3" customWidth="1"/>
    <col min="5" max="5" width="9.5703125" style="15" customWidth="1"/>
    <col min="6" max="6" width="15.85546875" style="15" customWidth="1"/>
    <col min="7" max="7" width="14.42578125" style="15" customWidth="1"/>
    <col min="8" max="8" width="12.28515625" style="15" customWidth="1"/>
    <col min="9" max="9" width="14.140625" style="4" customWidth="1"/>
    <col min="10" max="10" width="15.7109375" style="6" customWidth="1"/>
    <col min="11" max="11" width="16.140625" style="5" customWidth="1"/>
    <col min="12" max="12" width="13.7109375" style="5" customWidth="1"/>
    <col min="13" max="13" width="15.42578125" style="6" customWidth="1"/>
    <col min="14" max="14" width="15.7109375" style="6" customWidth="1"/>
    <col min="15" max="15" width="15.140625" style="18" customWidth="1"/>
    <col min="16" max="16" width="3" style="2" customWidth="1"/>
    <col min="17" max="17" width="15.7109375" style="15" customWidth="1"/>
    <col min="18" max="18" width="13.140625" style="15" customWidth="1"/>
    <col min="19" max="21" width="15.7109375" style="15" customWidth="1"/>
    <col min="22" max="22" width="2.140625" style="3" customWidth="1"/>
    <col min="23" max="23" width="15.7109375" style="14" customWidth="1"/>
    <col min="24" max="24" width="22.140625" style="77" customWidth="1"/>
    <col min="25" max="25" width="26.140625" style="14" customWidth="1"/>
    <col min="26" max="26" width="15.7109375" style="3" customWidth="1"/>
    <col min="27" max="27" width="1.140625" style="3" customWidth="1"/>
    <col min="28" max="29" width="10.140625" style="15"/>
    <col min="30" max="16384" width="10.140625" style="3"/>
  </cols>
  <sheetData>
    <row r="1" spans="1:29" ht="8.25" customHeight="1" thickBot="1" x14ac:dyDescent="0.2"/>
    <row r="2" spans="1:29" s="13" customFormat="1" ht="24.75" customHeight="1" thickBot="1" x14ac:dyDescent="0.2">
      <c r="B2" s="240"/>
      <c r="C2" s="240"/>
      <c r="D2" s="1"/>
      <c r="E2" s="16"/>
      <c r="F2" s="100" t="s">
        <v>64</v>
      </c>
      <c r="G2" s="109">
        <f ca="1">M12+O12</f>
        <v>183</v>
      </c>
      <c r="H2" s="101" t="s">
        <v>65</v>
      </c>
      <c r="I2" s="16"/>
      <c r="J2" s="16" t="s">
        <v>53</v>
      </c>
      <c r="K2" s="102">
        <v>43830</v>
      </c>
      <c r="L2" s="7"/>
      <c r="M2" s="6"/>
      <c r="N2" s="8"/>
      <c r="O2" s="17"/>
      <c r="P2" s="9"/>
      <c r="Q2" s="10"/>
      <c r="R2" s="10"/>
      <c r="S2" s="9"/>
      <c r="T2" s="10"/>
      <c r="U2" s="70"/>
      <c r="V2" s="11"/>
      <c r="W2" s="12"/>
      <c r="X2" s="72"/>
      <c r="Y2" s="12"/>
      <c r="Z2" s="11"/>
      <c r="AB2" s="205"/>
      <c r="AC2" s="205"/>
    </row>
    <row r="3" spans="1:29" s="28" customFormat="1" ht="15" customHeight="1" thickBot="1" x14ac:dyDescent="0.2">
      <c r="A3" s="131"/>
      <c r="B3" s="133" t="s">
        <v>79</v>
      </c>
      <c r="C3" s="132"/>
      <c r="D3" s="132"/>
      <c r="E3" s="132"/>
      <c r="F3" s="20"/>
      <c r="G3" s="20"/>
      <c r="H3" s="21"/>
      <c r="I3" s="22"/>
      <c r="J3" s="19"/>
      <c r="K3" s="23"/>
      <c r="L3" s="24"/>
      <c r="M3" s="249" t="s">
        <v>1</v>
      </c>
      <c r="N3" s="250"/>
      <c r="O3" s="251"/>
      <c r="P3" s="20"/>
      <c r="Q3" s="242" t="s">
        <v>20</v>
      </c>
      <c r="R3" s="242"/>
      <c r="S3" s="242"/>
      <c r="T3" s="83" t="s">
        <v>11</v>
      </c>
      <c r="U3" s="83" t="s">
        <v>12</v>
      </c>
      <c r="V3" s="26"/>
      <c r="W3" s="252" t="s">
        <v>8</v>
      </c>
      <c r="X3" s="252"/>
      <c r="Y3" s="241" t="s">
        <v>9</v>
      </c>
      <c r="Z3" s="241"/>
      <c r="AB3" s="50"/>
      <c r="AC3" s="50"/>
    </row>
    <row r="4" spans="1:29" s="28" customFormat="1" ht="15" customHeight="1" x14ac:dyDescent="0.15">
      <c r="B4" s="19"/>
      <c r="C4" s="20"/>
      <c r="D4" s="20"/>
      <c r="E4" s="20"/>
      <c r="F4" s="20"/>
      <c r="G4" s="20"/>
      <c r="H4" s="21"/>
      <c r="I4" s="22"/>
      <c r="J4" s="19"/>
      <c r="K4" s="23"/>
      <c r="L4" s="24"/>
      <c r="M4" s="59" t="s">
        <v>45</v>
      </c>
      <c r="N4" s="129" t="s">
        <v>1</v>
      </c>
      <c r="O4" s="126" t="s">
        <v>13</v>
      </c>
      <c r="P4" s="20"/>
      <c r="Q4" s="243" t="s">
        <v>18</v>
      </c>
      <c r="R4" s="244"/>
      <c r="S4" s="245"/>
      <c r="T4" s="125">
        <f ca="1">SUMPRODUCT((SUBTOTAL(103,INDIRECT("Q"&amp;ROW(Q15:Q200))))*(Q15:Q200="CAPD"))</f>
        <v>110</v>
      </c>
      <c r="U4" s="82">
        <f ca="1">T4/$G$2</f>
        <v>0.60109289617486339</v>
      </c>
      <c r="V4" s="26"/>
      <c r="W4" s="81" t="s">
        <v>32</v>
      </c>
      <c r="X4" s="84">
        <f ca="1">SUMPRODUCT((SUBTOTAL(103,INDIRECT("V"&amp;ROW(W15:W200))))*(W15:W200="HD"))</f>
        <v>0</v>
      </c>
      <c r="Y4" s="88" t="s">
        <v>22</v>
      </c>
      <c r="Z4" s="87">
        <f ca="1">SUMPRODUCT((SUBTOTAL(103,INDIRECT("W"&amp;ROW(X15:X200))))*(X15:X200="腹膜炎"))</f>
        <v>37</v>
      </c>
      <c r="AB4" s="50"/>
      <c r="AC4" s="50"/>
    </row>
    <row r="5" spans="1:29" s="28" customFormat="1" ht="15" customHeight="1" x14ac:dyDescent="0.15">
      <c r="B5" s="19"/>
      <c r="C5" s="20"/>
      <c r="D5" s="20"/>
      <c r="E5" s="20"/>
      <c r="F5" s="20"/>
      <c r="G5" s="20"/>
      <c r="H5" s="21"/>
      <c r="I5" s="22"/>
      <c r="J5" s="19"/>
      <c r="K5" s="23"/>
      <c r="L5" s="24"/>
      <c r="M5" s="31">
        <f ca="1">SUMPRODUCT(SUBTOTAL(2,OFFSET($M$14,ROW(INDIRECT("1:"&amp;ROWS($M$15:$M$199))),))*($M$15:$M$199&gt;=0)*($M$15:$M$199&lt;=12))</f>
        <v>17</v>
      </c>
      <c r="N5" s="116" t="s">
        <v>46</v>
      </c>
      <c r="O5" s="117">
        <f ca="1">SUMPRODUCT(SUBTOTAL(2,OFFSET($O$14,ROW(INDIRECT("1:"&amp;ROWS($O$15:$O$199))),))*($O$15:$O$199&gt;0)*($O$15:$O$199&lt;=12))</f>
        <v>16</v>
      </c>
      <c r="P5" s="20"/>
      <c r="Q5" s="246" t="s">
        <v>19</v>
      </c>
      <c r="R5" s="247"/>
      <c r="S5" s="248"/>
      <c r="T5" s="125">
        <f ca="1">SUMPRODUCT((SUBTOTAL(103,INDIRECT("Q"&amp;ROW(Q15:Q200))))*(Q15:Q200="APD"))</f>
        <v>73</v>
      </c>
      <c r="U5" s="82">
        <f ca="1">T5/$G$2</f>
        <v>0.39890710382513661</v>
      </c>
      <c r="V5" s="26"/>
      <c r="W5" s="32" t="s">
        <v>6</v>
      </c>
      <c r="X5" s="85">
        <f ca="1">SUMPRODUCT((SUBTOTAL(103,INDIRECT("V"&amp;ROW(W15:W200))))*(W15:W200="移植"))</f>
        <v>0</v>
      </c>
      <c r="Y5" s="89" t="s">
        <v>33</v>
      </c>
      <c r="Z5" s="71">
        <f ca="1">SUMPRODUCT((SUBTOTAL(103,INDIRECT("W"&amp;ROW(X15:X200))))*(X15:X200="出口部/トンネル感染"))</f>
        <v>18</v>
      </c>
      <c r="AB5" s="50"/>
      <c r="AC5" s="50"/>
    </row>
    <row r="6" spans="1:29" s="28" customFormat="1" ht="15" customHeight="1" x14ac:dyDescent="0.15">
      <c r="B6" s="19"/>
      <c r="C6" s="20"/>
      <c r="D6" s="20"/>
      <c r="E6" s="20"/>
      <c r="F6" s="20"/>
      <c r="G6" s="20"/>
      <c r="H6" s="21"/>
      <c r="I6" s="22"/>
      <c r="J6" s="19"/>
      <c r="K6" s="23"/>
      <c r="L6" s="24"/>
      <c r="M6" s="31">
        <f ca="1">SUMPRODUCT(SUBTOTAL(2,OFFSET($M$14,ROW(INDIRECT("1:"&amp;ROWS($M$15:$M$199))),))*($M$15:$M$199&gt;12)*($M$15:$M$199&lt;=24))</f>
        <v>26</v>
      </c>
      <c r="N6" s="116" t="s">
        <v>2</v>
      </c>
      <c r="O6" s="117">
        <f ca="1">SUMPRODUCT(SUBTOTAL(2,OFFSET($O$14,ROW(INDIRECT("1:"&amp;ROWS($O$15:$O$199))),))*($O$15:$O$199&gt;12)*($O$15:$O$199&lt;=24))</f>
        <v>10</v>
      </c>
      <c r="P6" s="20"/>
      <c r="Q6" s="246" t="s">
        <v>105</v>
      </c>
      <c r="R6" s="247"/>
      <c r="S6" s="248"/>
      <c r="T6" s="34">
        <f>SUBTOTAL(9,R15:R200)</f>
        <v>3</v>
      </c>
      <c r="U6" s="82"/>
      <c r="V6" s="26"/>
      <c r="W6" s="33" t="s">
        <v>7</v>
      </c>
      <c r="X6" s="85">
        <f ca="1">SUMPRODUCT((SUBTOTAL(103,INDIRECT("V"&amp;ROW(W15:W200))))*(W15:W200="死亡"))</f>
        <v>0</v>
      </c>
      <c r="Y6" s="90" t="s">
        <v>34</v>
      </c>
      <c r="Z6" s="71">
        <f ca="1">SUMPRODUCT((SUBTOTAL(103,INDIRECT("W"&amp;ROW(X15:X200))))*(X15:X200="カテーテル関連合併症"))</f>
        <v>0</v>
      </c>
      <c r="AB6" s="50"/>
      <c r="AC6" s="50"/>
    </row>
    <row r="7" spans="1:29" s="28" customFormat="1" ht="15" customHeight="1" x14ac:dyDescent="0.15">
      <c r="B7" s="19"/>
      <c r="C7" s="20"/>
      <c r="D7" s="20"/>
      <c r="E7" s="20"/>
      <c r="F7" s="20"/>
      <c r="G7" s="20"/>
      <c r="H7" s="21"/>
      <c r="I7" s="22"/>
      <c r="J7" s="19"/>
      <c r="K7" s="23"/>
      <c r="L7" s="24"/>
      <c r="M7" s="31">
        <f ca="1">SUMPRODUCT(SUBTOTAL(2,OFFSET($M$14,ROW(INDIRECT("1:"&amp;ROWS($M$15:$M$199))),))*($M$15:$M$199&gt;24)*($M$15:$M$199&lt;=36))</f>
        <v>5</v>
      </c>
      <c r="N7" s="116" t="s">
        <v>3</v>
      </c>
      <c r="O7" s="117">
        <f ca="1">SUMPRODUCT(SUBTOTAL(2,OFFSET($O$14,ROW(INDIRECT("1:"&amp;ROWS($O$15:$O$199))),))*($O$15:$O$199&gt;24)*($O$15:$O$199&lt;=36))</f>
        <v>8</v>
      </c>
      <c r="P7" s="20"/>
      <c r="Q7" s="213" t="s">
        <v>42</v>
      </c>
      <c r="R7" s="196"/>
      <c r="S7" s="68" t="s">
        <v>14</v>
      </c>
      <c r="T7" s="34">
        <f>SUBTOTAL(9,S15:S201)</f>
        <v>110</v>
      </c>
      <c r="U7" s="82">
        <f ca="1">T7/$G$2</f>
        <v>0.60109289617486339</v>
      </c>
      <c r="V7" s="26"/>
      <c r="W7" s="29" t="s">
        <v>40</v>
      </c>
      <c r="X7" s="85">
        <f ca="1">SUMPRODUCT((SUBTOTAL(103,INDIRECT("V"&amp;ROW(W15:W200))))*(W15:W200="その他/不明"))</f>
        <v>0</v>
      </c>
      <c r="Y7" s="91" t="s">
        <v>35</v>
      </c>
      <c r="Z7" s="71">
        <f ca="1">SUMPRODUCT((SUBTOTAL(103,INDIRECT("W"&amp;ROW(X15:X200))))*(X15:X200="体液管理不良"))</f>
        <v>18</v>
      </c>
      <c r="AB7" s="50"/>
      <c r="AC7" s="50"/>
    </row>
    <row r="8" spans="1:29" s="28" customFormat="1" ht="15" customHeight="1" x14ac:dyDescent="0.15">
      <c r="B8" s="60"/>
      <c r="C8" s="61"/>
      <c r="D8" s="61"/>
      <c r="E8" s="61"/>
      <c r="F8" s="61"/>
      <c r="G8" s="61"/>
      <c r="H8" s="21"/>
      <c r="I8" s="62"/>
      <c r="J8" s="19"/>
      <c r="K8" s="63"/>
      <c r="L8" s="24"/>
      <c r="M8" s="31">
        <f ca="1">SUMPRODUCT(SUBTOTAL(2,OFFSET($M$14,ROW(INDIRECT("1:"&amp;ROWS($M$15:$M$199))),))*($M$15:$M$199&gt;36)*($M$15:$M$199&lt;=48))</f>
        <v>5</v>
      </c>
      <c r="N8" s="116" t="s">
        <v>16</v>
      </c>
      <c r="O8" s="117">
        <f ca="1">SUMPRODUCT(SUBTOTAL(2,OFFSET($O$14,ROW(INDIRECT("1:"&amp;ROWS($O$15:$O$199))),))*($O$15:$O$199&gt;36)*($O$15:$O$199&lt;=48))</f>
        <v>5</v>
      </c>
      <c r="P8" s="35"/>
      <c r="Q8" s="214"/>
      <c r="R8" s="216"/>
      <c r="S8" s="69" t="s">
        <v>15</v>
      </c>
      <c r="T8" s="31">
        <f ca="1">G2-T7</f>
        <v>73</v>
      </c>
      <c r="U8" s="82">
        <f ca="1">T8/$G$2</f>
        <v>0.39890710382513661</v>
      </c>
      <c r="V8" s="26"/>
      <c r="W8" s="36"/>
      <c r="X8" s="86"/>
      <c r="Y8" s="91" t="s">
        <v>36</v>
      </c>
      <c r="Z8" s="71">
        <f ca="1">SUMPRODUCT((SUBTOTAL(103,INDIRECT("W"&amp;ROW(X15:X200))))*(X15:X200="透析不足/溶質除去不良"))</f>
        <v>18</v>
      </c>
      <c r="AB8" s="50"/>
      <c r="AC8" s="50"/>
    </row>
    <row r="9" spans="1:29" s="28" customFormat="1" ht="15" customHeight="1" x14ac:dyDescent="0.15">
      <c r="B9" s="60"/>
      <c r="C9" s="60"/>
      <c r="D9" s="60"/>
      <c r="E9" s="60"/>
      <c r="F9" s="60"/>
      <c r="G9" s="60"/>
      <c r="H9" s="38"/>
      <c r="I9" s="62"/>
      <c r="J9" s="64"/>
      <c r="K9" s="63"/>
      <c r="L9" s="39"/>
      <c r="M9" s="31">
        <f ca="1">SUMPRODUCT(SUBTOTAL(2,OFFSET($M$14,ROW(INDIRECT("1:"&amp;ROWS($M$15:$M$199))),))*($M$15:$M$199&gt;48)*($M$15:$M$199&lt;=60))</f>
        <v>31</v>
      </c>
      <c r="N9" s="116" t="s">
        <v>21</v>
      </c>
      <c r="O9" s="117">
        <f ca="1">SUMPRODUCT(SUBTOTAL(2,OFFSET($O$14,ROW(INDIRECT("1:"&amp;ROWS($O$15:$O$199))),))*($O$15:$O$199&gt;48)*($O$15:$O$199&lt;=60))</f>
        <v>2</v>
      </c>
      <c r="P9" s="35"/>
      <c r="Q9" s="213" t="s">
        <v>43</v>
      </c>
      <c r="R9" s="196"/>
      <c r="S9" s="68" t="s">
        <v>14</v>
      </c>
      <c r="T9" s="34">
        <f>SUBTOTAL(9,T15:T201)</f>
        <v>74</v>
      </c>
      <c r="U9" s="82">
        <f ca="1">T9/$G$2</f>
        <v>0.40437158469945356</v>
      </c>
      <c r="V9" s="26"/>
      <c r="W9" s="40"/>
      <c r="X9" s="74"/>
      <c r="Y9" s="91" t="s">
        <v>37</v>
      </c>
      <c r="Z9" s="71">
        <f ca="1">SUMPRODUCT((SUBTOTAL(103,INDIRECT("W"&amp;ROW(X15:X200))))*(X15:X200="認知機能/社会的問題"))</f>
        <v>0</v>
      </c>
      <c r="AB9" s="50"/>
      <c r="AC9" s="50"/>
    </row>
    <row r="10" spans="1:29" s="28" customFormat="1" ht="15" customHeight="1" x14ac:dyDescent="0.15">
      <c r="B10" s="38"/>
      <c r="C10" s="41"/>
      <c r="D10" s="41"/>
      <c r="E10" s="41"/>
      <c r="F10" s="41"/>
      <c r="G10" s="41"/>
      <c r="H10" s="38"/>
      <c r="I10" s="22"/>
      <c r="J10" s="64"/>
      <c r="K10" s="23"/>
      <c r="L10" s="42"/>
      <c r="M10" s="31">
        <f ca="1">SUMPRODUCT(SUBTOTAL(2,OFFSET($M$14,ROW(INDIRECT("1:"&amp;ROWS($M$15:$M$199))),))*($M$15:$M$199&gt;60)*($M$15:$M$199&lt;=96))</f>
        <v>1</v>
      </c>
      <c r="N10" s="116" t="s">
        <v>4</v>
      </c>
      <c r="O10" s="117">
        <f ca="1">SUMPRODUCT(SUBTOTAL(2,OFFSET($O$14,ROW(INDIRECT("1:"&amp;ROWS($O$15:$O$199))),))*($O$15:$O$199&gt;60)*($O$15:$O$199&lt;=96))</f>
        <v>41</v>
      </c>
      <c r="P10" s="41"/>
      <c r="Q10" s="214"/>
      <c r="R10" s="216"/>
      <c r="S10" s="69" t="s">
        <v>15</v>
      </c>
      <c r="T10" s="31">
        <f ca="1">G2-T9</f>
        <v>109</v>
      </c>
      <c r="U10" s="82">
        <f t="shared" ref="U10" ca="1" si="0">T10/$G$2</f>
        <v>0.59562841530054644</v>
      </c>
      <c r="V10" s="43"/>
      <c r="W10" s="44"/>
      <c r="X10" s="74"/>
      <c r="Y10" s="207" t="s">
        <v>38</v>
      </c>
      <c r="Z10" s="71">
        <f ca="1">SUMPRODUCT((SUBTOTAL(103,INDIRECT("W"&amp;ROW(X15:X200))))*(X15:X200="EPS予防/計画的離脱"))</f>
        <v>0</v>
      </c>
      <c r="AB10" s="50"/>
      <c r="AC10" s="50"/>
    </row>
    <row r="11" spans="1:29" s="28" customFormat="1" ht="19.5" customHeight="1" x14ac:dyDescent="0.15">
      <c r="B11" s="45"/>
      <c r="C11" s="46"/>
      <c r="D11" s="46"/>
      <c r="E11" s="46"/>
      <c r="F11" s="46"/>
      <c r="G11" s="46"/>
      <c r="H11" s="45"/>
      <c r="I11" s="22"/>
      <c r="J11" s="19"/>
      <c r="K11" s="23"/>
      <c r="L11" s="42"/>
      <c r="M11" s="31">
        <f ca="1">SUMPRODUCT(SUBTOTAL(2,OFFSET($M$14,ROW(INDIRECT("1:"&amp;ROWS($M$15:$M$199))),))*($M$15:$M$199&gt;96)*($M$15:$M$199&lt;=1500))</f>
        <v>1</v>
      </c>
      <c r="N11" s="116" t="s">
        <v>17</v>
      </c>
      <c r="O11" s="117">
        <f ca="1">SUMPRODUCT(SUBTOTAL(2,OFFSET($O$14,ROW(INDIRECT("1:"&amp;ROWS($O$15:$O$199))),))*($O$15:$O$199&gt;96)*($O$15:$O$199&lt;=1500))</f>
        <v>15</v>
      </c>
      <c r="P11" s="46"/>
      <c r="Q11" s="213" t="s">
        <v>44</v>
      </c>
      <c r="R11" s="196"/>
      <c r="S11" s="68" t="s">
        <v>14</v>
      </c>
      <c r="T11" s="34">
        <f>SUBTOTAL(9,U15:U201)</f>
        <v>84</v>
      </c>
      <c r="U11" s="82">
        <f ca="1">T11/$G$2</f>
        <v>0.45901639344262296</v>
      </c>
      <c r="V11" s="37"/>
      <c r="W11" s="47"/>
      <c r="X11" s="208"/>
      <c r="Y11" s="209" t="s">
        <v>39</v>
      </c>
      <c r="Z11" s="71">
        <f ca="1">SUMPRODUCT((SUBTOTAL(103,INDIRECT("W"&amp;ROW(X15:X200))))*(X15:X200="コンプライアンス/本人に起因する問題/患者希望"))</f>
        <v>18</v>
      </c>
      <c r="AB11" s="50"/>
      <c r="AC11" s="50"/>
    </row>
    <row r="12" spans="1:29" s="50" customFormat="1" ht="16.5" customHeight="1" x14ac:dyDescent="0.15">
      <c r="B12" s="35"/>
      <c r="C12" s="35"/>
      <c r="D12" s="35"/>
      <c r="E12" s="35"/>
      <c r="F12" s="23"/>
      <c r="G12" s="65" t="s">
        <v>55</v>
      </c>
      <c r="H12" s="66" t="s">
        <v>54</v>
      </c>
      <c r="I12" s="22"/>
      <c r="J12" s="48"/>
      <c r="K12" s="65" t="s">
        <v>62</v>
      </c>
      <c r="L12" s="66" t="s">
        <v>107</v>
      </c>
      <c r="M12" s="176">
        <f ca="1">SUM(M5:M11)</f>
        <v>86</v>
      </c>
      <c r="N12" s="210" t="s">
        <v>0</v>
      </c>
      <c r="O12" s="178">
        <f ca="1">SUM(O5:O11)</f>
        <v>97</v>
      </c>
      <c r="P12" s="49"/>
      <c r="Q12" s="214"/>
      <c r="R12" s="216"/>
      <c r="S12" s="69" t="s">
        <v>15</v>
      </c>
      <c r="T12" s="31">
        <f ca="1">G2-T11</f>
        <v>99</v>
      </c>
      <c r="U12" s="82">
        <f t="shared" ref="U12" ca="1" si="1">T12/$G$2</f>
        <v>0.54098360655737709</v>
      </c>
      <c r="V12" s="49"/>
      <c r="W12" s="67"/>
      <c r="X12" s="75"/>
      <c r="Y12" s="253"/>
      <c r="Z12" s="253"/>
      <c r="AB12" s="202" t="s">
        <v>102</v>
      </c>
      <c r="AC12" s="203" t="s">
        <v>102</v>
      </c>
    </row>
    <row r="13" spans="1:29" s="50" customFormat="1" ht="19.5" customHeight="1" thickBot="1" x14ac:dyDescent="0.2">
      <c r="B13" s="25"/>
      <c r="C13" s="25"/>
      <c r="D13" s="25"/>
      <c r="E13" s="190"/>
      <c r="F13" s="226"/>
      <c r="G13" s="229">
        <f>SUBTOTAL(1,G15:G199)</f>
        <v>26.557377049180328</v>
      </c>
      <c r="H13" s="79">
        <f>SUBTOTAL(1,H15:H199)</f>
        <v>12.737704918032787</v>
      </c>
      <c r="I13" s="51"/>
      <c r="J13" s="108"/>
      <c r="K13" s="80">
        <f>SUBTOTAL(1,K15:K200)</f>
        <v>58.065573770491802</v>
      </c>
      <c r="L13" s="228">
        <f>AVERAGE(L15:L199)</f>
        <v>63.289617486338798</v>
      </c>
      <c r="M13" s="177">
        <f>ROUND(SUBTOTAL(1,M15:M199),2)</f>
        <v>33.72</v>
      </c>
      <c r="N13" s="211" t="s">
        <v>66</v>
      </c>
      <c r="O13" s="179">
        <f>ROUND(SUBTOTAL(1,O15:O199),2)</f>
        <v>61.13</v>
      </c>
      <c r="P13" s="25"/>
      <c r="Q13" s="25"/>
      <c r="R13" s="212"/>
      <c r="S13" s="25"/>
      <c r="T13" s="25"/>
      <c r="U13" s="25"/>
      <c r="V13" s="52"/>
      <c r="W13" s="25"/>
      <c r="X13" s="74"/>
      <c r="Y13" s="254"/>
      <c r="Z13" s="254"/>
      <c r="AB13" s="80">
        <f>SUBTOTAL(9,AB15:AB200)</f>
        <v>12</v>
      </c>
      <c r="AC13" s="204">
        <f>SUBTOTAL(9,AC15:AC200)</f>
        <v>17</v>
      </c>
    </row>
    <row r="14" spans="1:29" s="28" customFormat="1" ht="29.25" customHeight="1" x14ac:dyDescent="0.15">
      <c r="B14" s="83" t="s">
        <v>23</v>
      </c>
      <c r="C14" s="83" t="s">
        <v>24</v>
      </c>
      <c r="D14" s="83" t="s">
        <v>26</v>
      </c>
      <c r="E14" s="230" t="s">
        <v>30</v>
      </c>
      <c r="F14" s="233" t="s">
        <v>110</v>
      </c>
      <c r="G14" s="231" t="s">
        <v>28</v>
      </c>
      <c r="H14" s="95" t="s">
        <v>25</v>
      </c>
      <c r="I14" s="96" t="s">
        <v>47</v>
      </c>
      <c r="J14" s="98" t="s">
        <v>50</v>
      </c>
      <c r="K14" s="97" t="s">
        <v>48</v>
      </c>
      <c r="L14" s="227" t="s">
        <v>49</v>
      </c>
      <c r="M14" s="110" t="s">
        <v>56</v>
      </c>
      <c r="N14" s="127" t="s">
        <v>51</v>
      </c>
      <c r="O14" s="128" t="s">
        <v>52</v>
      </c>
      <c r="P14" s="49"/>
      <c r="Q14" s="92" t="s">
        <v>29</v>
      </c>
      <c r="R14" s="92" t="s">
        <v>104</v>
      </c>
      <c r="S14" s="92" t="s">
        <v>27</v>
      </c>
      <c r="T14" s="92" t="s">
        <v>31</v>
      </c>
      <c r="U14" s="92" t="s">
        <v>41</v>
      </c>
      <c r="V14" s="49"/>
      <c r="W14" s="94" t="s">
        <v>8</v>
      </c>
      <c r="X14" s="94" t="s">
        <v>9</v>
      </c>
      <c r="Y14" s="255" t="s">
        <v>5</v>
      </c>
      <c r="Z14" s="255"/>
      <c r="AB14" s="206" t="s">
        <v>100</v>
      </c>
      <c r="AC14" s="206" t="s">
        <v>101</v>
      </c>
    </row>
    <row r="15" spans="1:29" s="28" customFormat="1" ht="15" customHeight="1" x14ac:dyDescent="0.15">
      <c r="A15" s="28">
        <v>1</v>
      </c>
      <c r="B15" s="103"/>
      <c r="C15" s="103"/>
      <c r="D15" s="103"/>
      <c r="E15" s="99" t="s">
        <v>71</v>
      </c>
      <c r="F15" s="232"/>
      <c r="G15" s="99">
        <v>23</v>
      </c>
      <c r="H15" s="99">
        <v>5</v>
      </c>
      <c r="I15" s="104">
        <v>16442</v>
      </c>
      <c r="J15" s="105">
        <v>42471</v>
      </c>
      <c r="K15" s="106">
        <f>IF(I15="","",DATEDIF(I15,J15,"Y"))</f>
        <v>71</v>
      </c>
      <c r="L15" s="107">
        <f>IF(I15="","",DATEDIF(I15,$K$2,"Y"))</f>
        <v>74</v>
      </c>
      <c r="M15" s="111">
        <f>IF(N15="",IF(J15="","",ROUND(($K$2-J15)/(365/12),2)),"")</f>
        <v>44.68</v>
      </c>
      <c r="N15" s="112"/>
      <c r="O15" s="113" t="str">
        <f t="shared" ref="O15:O46" si="2">IF(N15="","",IF(N15-J15=0,0,ROUND((N15-J15)/(365/12),2)))</f>
        <v/>
      </c>
      <c r="P15" s="25"/>
      <c r="Q15" s="99" t="s">
        <v>61</v>
      </c>
      <c r="R15" s="99">
        <v>1</v>
      </c>
      <c r="S15" s="99">
        <v>1</v>
      </c>
      <c r="T15" s="99">
        <v>1</v>
      </c>
      <c r="U15" s="99">
        <v>1</v>
      </c>
      <c r="V15" s="53"/>
      <c r="W15" s="78" t="s">
        <v>57</v>
      </c>
      <c r="X15" s="93" t="s">
        <v>59</v>
      </c>
      <c r="Y15" s="256"/>
      <c r="Z15" s="257"/>
      <c r="AB15" s="193">
        <v>1</v>
      </c>
      <c r="AC15" s="193">
        <v>3</v>
      </c>
    </row>
    <row r="16" spans="1:29" s="28" customFormat="1" ht="15" customHeight="1" x14ac:dyDescent="0.15">
      <c r="A16" s="28">
        <v>2</v>
      </c>
      <c r="B16" s="103"/>
      <c r="C16" s="103"/>
      <c r="D16" s="103"/>
      <c r="E16" s="99" t="s">
        <v>73</v>
      </c>
      <c r="F16" s="99"/>
      <c r="G16" s="99">
        <v>45</v>
      </c>
      <c r="H16" s="99">
        <v>3</v>
      </c>
      <c r="I16" s="104">
        <v>16443</v>
      </c>
      <c r="J16" s="105">
        <v>42478</v>
      </c>
      <c r="K16" s="106">
        <f t="shared" ref="K16:K79" si="3">IF(I16="","",DATEDIF(I16,J16,"Y"))</f>
        <v>71</v>
      </c>
      <c r="L16" s="107">
        <f t="shared" ref="L16:L79" si="4">IF(I16="","",DATEDIF(I16,$K$2,"Y"))</f>
        <v>74</v>
      </c>
      <c r="M16" s="111" t="str">
        <f t="shared" ref="M16:M79" si="5">IF(N16="",IF(J16="","",ROUND(($K$2-J16)/(365/12),2)),"")</f>
        <v/>
      </c>
      <c r="N16" s="112">
        <v>43653</v>
      </c>
      <c r="O16" s="113">
        <f t="shared" si="2"/>
        <v>38.630000000000003</v>
      </c>
      <c r="P16" s="25"/>
      <c r="Q16" s="99" t="s">
        <v>61</v>
      </c>
      <c r="R16" s="99"/>
      <c r="S16" s="99"/>
      <c r="T16" s="99">
        <v>1</v>
      </c>
      <c r="U16" s="99">
        <v>1</v>
      </c>
      <c r="V16" s="53"/>
      <c r="W16" s="30" t="s">
        <v>58</v>
      </c>
      <c r="X16" s="73"/>
      <c r="Y16" s="238"/>
      <c r="Z16" s="239"/>
      <c r="AB16" s="193"/>
      <c r="AC16" s="193">
        <v>7</v>
      </c>
    </row>
    <row r="17" spans="1:29" s="28" customFormat="1" ht="15" customHeight="1" x14ac:dyDescent="0.15">
      <c r="A17" s="28">
        <v>3</v>
      </c>
      <c r="B17" s="103"/>
      <c r="C17" s="103"/>
      <c r="D17" s="103"/>
      <c r="E17" s="99" t="s">
        <v>73</v>
      </c>
      <c r="F17" s="99"/>
      <c r="G17" s="99">
        <v>55</v>
      </c>
      <c r="H17" s="99">
        <v>7</v>
      </c>
      <c r="I17" s="104">
        <v>16442</v>
      </c>
      <c r="J17" s="105">
        <v>42471</v>
      </c>
      <c r="K17" s="106">
        <f t="shared" si="3"/>
        <v>71</v>
      </c>
      <c r="L17" s="107">
        <f t="shared" si="4"/>
        <v>74</v>
      </c>
      <c r="M17" s="111">
        <f t="shared" si="5"/>
        <v>44.68</v>
      </c>
      <c r="N17" s="112"/>
      <c r="O17" s="113" t="str">
        <f t="shared" si="2"/>
        <v/>
      </c>
      <c r="P17" s="25"/>
      <c r="Q17" s="99" t="s">
        <v>61</v>
      </c>
      <c r="R17" s="99"/>
      <c r="S17" s="99">
        <v>1</v>
      </c>
      <c r="T17" s="99"/>
      <c r="U17" s="99"/>
      <c r="V17" s="53"/>
      <c r="W17" s="30" t="s">
        <v>77</v>
      </c>
      <c r="X17" s="73"/>
      <c r="Y17" s="238"/>
      <c r="Z17" s="239"/>
      <c r="AB17" s="193">
        <v>2</v>
      </c>
      <c r="AC17" s="193"/>
    </row>
    <row r="18" spans="1:29" s="28" customFormat="1" ht="15" customHeight="1" x14ac:dyDescent="0.15">
      <c r="A18" s="28">
        <v>4</v>
      </c>
      <c r="B18" s="103"/>
      <c r="C18" s="103"/>
      <c r="D18" s="103"/>
      <c r="E18" s="99" t="s">
        <v>71</v>
      </c>
      <c r="F18" s="99"/>
      <c r="G18" s="99">
        <v>32</v>
      </c>
      <c r="H18" s="99">
        <v>3</v>
      </c>
      <c r="I18" s="104">
        <v>27398</v>
      </c>
      <c r="J18" s="105">
        <v>41842</v>
      </c>
      <c r="K18" s="106">
        <f t="shared" si="3"/>
        <v>39</v>
      </c>
      <c r="L18" s="107">
        <f t="shared" si="4"/>
        <v>44</v>
      </c>
      <c r="M18" s="111" t="str">
        <f t="shared" si="5"/>
        <v/>
      </c>
      <c r="N18" s="112">
        <v>43653</v>
      </c>
      <c r="O18" s="113">
        <f t="shared" si="2"/>
        <v>59.54</v>
      </c>
      <c r="P18" s="25"/>
      <c r="Q18" s="99" t="s">
        <v>61</v>
      </c>
      <c r="R18" s="99">
        <v>1</v>
      </c>
      <c r="S18" s="99"/>
      <c r="T18" s="99"/>
      <c r="U18" s="99"/>
      <c r="V18" s="53"/>
      <c r="W18" s="30" t="s">
        <v>57</v>
      </c>
      <c r="X18" s="73" t="s">
        <v>76</v>
      </c>
      <c r="Y18" s="238"/>
      <c r="Z18" s="239"/>
      <c r="AB18" s="193"/>
      <c r="AC18" s="193">
        <v>2</v>
      </c>
    </row>
    <row r="19" spans="1:29" s="28" customFormat="1" ht="15" customHeight="1" x14ac:dyDescent="0.15">
      <c r="A19" s="28">
        <v>5</v>
      </c>
      <c r="B19" s="103"/>
      <c r="C19" s="103"/>
      <c r="D19" s="103"/>
      <c r="E19" s="99" t="s">
        <v>71</v>
      </c>
      <c r="F19" s="99"/>
      <c r="G19" s="99">
        <v>22</v>
      </c>
      <c r="H19" s="99">
        <v>3</v>
      </c>
      <c r="I19" s="104">
        <v>16442</v>
      </c>
      <c r="J19" s="105">
        <v>42471</v>
      </c>
      <c r="K19" s="106">
        <f t="shared" si="3"/>
        <v>71</v>
      </c>
      <c r="L19" s="107">
        <f t="shared" si="4"/>
        <v>74</v>
      </c>
      <c r="M19" s="111">
        <f t="shared" si="5"/>
        <v>44.68</v>
      </c>
      <c r="N19" s="112"/>
      <c r="O19" s="113" t="str">
        <f t="shared" si="2"/>
        <v/>
      </c>
      <c r="P19" s="25"/>
      <c r="Q19" s="99" t="s">
        <v>10</v>
      </c>
      <c r="R19" s="99"/>
      <c r="S19" s="99">
        <v>1</v>
      </c>
      <c r="T19" s="99"/>
      <c r="U19" s="99"/>
      <c r="V19" s="53"/>
      <c r="W19" s="30" t="s">
        <v>58</v>
      </c>
      <c r="X19" s="73"/>
      <c r="Y19" s="238"/>
      <c r="Z19" s="239"/>
      <c r="AB19" s="193">
        <v>7</v>
      </c>
      <c r="AC19" s="193">
        <v>1</v>
      </c>
    </row>
    <row r="20" spans="1:29" s="28" customFormat="1" ht="15" customHeight="1" x14ac:dyDescent="0.15">
      <c r="A20" s="28">
        <v>6</v>
      </c>
      <c r="B20" s="103"/>
      <c r="C20" s="103"/>
      <c r="D20" s="103"/>
      <c r="E20" s="99"/>
      <c r="F20" s="99"/>
      <c r="G20" s="99">
        <v>62</v>
      </c>
      <c r="H20" s="99">
        <v>25</v>
      </c>
      <c r="I20" s="104">
        <v>16443</v>
      </c>
      <c r="J20" s="105">
        <v>42478</v>
      </c>
      <c r="K20" s="106">
        <f t="shared" si="3"/>
        <v>71</v>
      </c>
      <c r="L20" s="107">
        <f t="shared" si="4"/>
        <v>74</v>
      </c>
      <c r="M20" s="111">
        <f t="shared" si="5"/>
        <v>44.45</v>
      </c>
      <c r="N20" s="112"/>
      <c r="O20" s="113" t="str">
        <f t="shared" si="2"/>
        <v/>
      </c>
      <c r="P20" s="25"/>
      <c r="Q20" s="99" t="s">
        <v>10</v>
      </c>
      <c r="R20" s="99"/>
      <c r="S20" s="99"/>
      <c r="T20" s="99">
        <v>1</v>
      </c>
      <c r="U20" s="99">
        <v>1</v>
      </c>
      <c r="V20" s="53"/>
      <c r="W20" s="30" t="s">
        <v>78</v>
      </c>
      <c r="X20" s="73"/>
      <c r="Y20" s="238"/>
      <c r="Z20" s="239"/>
      <c r="AB20" s="193"/>
      <c r="AC20" s="193"/>
    </row>
    <row r="21" spans="1:29" s="28" customFormat="1" ht="15" customHeight="1" x14ac:dyDescent="0.15">
      <c r="A21" s="28">
        <v>7</v>
      </c>
      <c r="B21" s="103"/>
      <c r="C21" s="103"/>
      <c r="D21" s="103"/>
      <c r="E21" s="99"/>
      <c r="F21" s="99"/>
      <c r="G21" s="99">
        <v>8</v>
      </c>
      <c r="H21" s="99">
        <v>10</v>
      </c>
      <c r="I21" s="104">
        <v>16438</v>
      </c>
      <c r="J21" s="105">
        <v>42537</v>
      </c>
      <c r="K21" s="106">
        <f t="shared" si="3"/>
        <v>71</v>
      </c>
      <c r="L21" s="107">
        <f t="shared" si="4"/>
        <v>74</v>
      </c>
      <c r="M21" s="111" t="str">
        <f t="shared" si="5"/>
        <v/>
      </c>
      <c r="N21" s="112">
        <v>43653</v>
      </c>
      <c r="O21" s="113">
        <f t="shared" si="2"/>
        <v>36.69</v>
      </c>
      <c r="P21" s="25"/>
      <c r="Q21" s="99" t="s">
        <v>10</v>
      </c>
      <c r="R21" s="99"/>
      <c r="S21" s="99">
        <v>1</v>
      </c>
      <c r="T21" s="99"/>
      <c r="U21" s="99">
        <v>1</v>
      </c>
      <c r="V21" s="53"/>
      <c r="W21" s="30" t="s">
        <v>57</v>
      </c>
      <c r="X21" s="73" t="s">
        <v>74</v>
      </c>
      <c r="Y21" s="238"/>
      <c r="Z21" s="239"/>
      <c r="AB21" s="193"/>
      <c r="AC21" s="193"/>
    </row>
    <row r="22" spans="1:29" s="28" customFormat="1" ht="15" customHeight="1" x14ac:dyDescent="0.15">
      <c r="A22" s="28">
        <v>8</v>
      </c>
      <c r="B22" s="103"/>
      <c r="C22" s="103"/>
      <c r="D22" s="103"/>
      <c r="E22" s="99"/>
      <c r="F22" s="99"/>
      <c r="G22" s="99">
        <v>12</v>
      </c>
      <c r="H22" s="99">
        <v>9</v>
      </c>
      <c r="I22" s="104">
        <v>16438</v>
      </c>
      <c r="J22" s="105">
        <v>42537</v>
      </c>
      <c r="K22" s="106">
        <f t="shared" si="3"/>
        <v>71</v>
      </c>
      <c r="L22" s="107">
        <f t="shared" si="4"/>
        <v>74</v>
      </c>
      <c r="M22" s="111">
        <f t="shared" si="5"/>
        <v>42.51</v>
      </c>
      <c r="N22" s="112"/>
      <c r="O22" s="113" t="str">
        <f t="shared" si="2"/>
        <v/>
      </c>
      <c r="P22" s="25"/>
      <c r="Q22" s="99" t="s">
        <v>61</v>
      </c>
      <c r="R22" s="99">
        <v>1</v>
      </c>
      <c r="S22" s="99">
        <v>1</v>
      </c>
      <c r="T22" s="99">
        <v>1</v>
      </c>
      <c r="U22" s="99"/>
      <c r="V22" s="53"/>
      <c r="W22" s="30" t="s">
        <v>57</v>
      </c>
      <c r="X22" s="73" t="s">
        <v>60</v>
      </c>
      <c r="Y22" s="238"/>
      <c r="Z22" s="239"/>
      <c r="AB22" s="193">
        <v>2</v>
      </c>
      <c r="AC22" s="193"/>
    </row>
    <row r="23" spans="1:29" s="28" customFormat="1" ht="15" customHeight="1" x14ac:dyDescent="0.15">
      <c r="A23" s="28">
        <v>9</v>
      </c>
      <c r="B23" s="103"/>
      <c r="C23" s="103"/>
      <c r="D23" s="103"/>
      <c r="E23" s="99"/>
      <c r="F23" s="99"/>
      <c r="G23" s="99">
        <v>33</v>
      </c>
      <c r="H23" s="99">
        <v>4</v>
      </c>
      <c r="I23" s="104">
        <v>16438</v>
      </c>
      <c r="J23" s="105">
        <v>42940</v>
      </c>
      <c r="K23" s="106">
        <f t="shared" si="3"/>
        <v>72</v>
      </c>
      <c r="L23" s="107">
        <f t="shared" si="4"/>
        <v>74</v>
      </c>
      <c r="M23" s="111">
        <f t="shared" si="5"/>
        <v>29.26</v>
      </c>
      <c r="N23" s="112"/>
      <c r="O23" s="113" t="str">
        <f t="shared" si="2"/>
        <v/>
      </c>
      <c r="P23" s="25"/>
      <c r="Q23" s="99" t="s">
        <v>10</v>
      </c>
      <c r="R23" s="99"/>
      <c r="S23" s="99">
        <v>1</v>
      </c>
      <c r="T23" s="99"/>
      <c r="U23" s="99">
        <v>1</v>
      </c>
      <c r="V23" s="53"/>
      <c r="W23" s="30" t="s">
        <v>57</v>
      </c>
      <c r="X23" s="73" t="s">
        <v>59</v>
      </c>
      <c r="Y23" s="238"/>
      <c r="Z23" s="239"/>
      <c r="AB23" s="193"/>
      <c r="AC23" s="193">
        <v>4</v>
      </c>
    </row>
    <row r="24" spans="1:29" s="28" customFormat="1" ht="15" customHeight="1" x14ac:dyDescent="0.15">
      <c r="A24" s="28">
        <v>10</v>
      </c>
      <c r="B24" s="103"/>
      <c r="C24" s="103"/>
      <c r="D24" s="103"/>
      <c r="E24" s="99"/>
      <c r="F24" s="99"/>
      <c r="G24" s="99">
        <v>21</v>
      </c>
      <c r="H24" s="99">
        <v>15</v>
      </c>
      <c r="I24" s="104">
        <v>20091</v>
      </c>
      <c r="J24" s="105">
        <v>42977</v>
      </c>
      <c r="K24" s="106">
        <f t="shared" si="3"/>
        <v>62</v>
      </c>
      <c r="L24" s="107">
        <f t="shared" si="4"/>
        <v>64</v>
      </c>
      <c r="M24" s="111" t="str">
        <f t="shared" si="5"/>
        <v/>
      </c>
      <c r="N24" s="112">
        <v>43653</v>
      </c>
      <c r="O24" s="113">
        <f t="shared" si="2"/>
        <v>22.22</v>
      </c>
      <c r="P24" s="25"/>
      <c r="Q24" s="99" t="s">
        <v>61</v>
      </c>
      <c r="R24" s="99"/>
      <c r="S24" s="99"/>
      <c r="T24" s="99"/>
      <c r="U24" s="99"/>
      <c r="V24" s="53"/>
      <c r="W24" s="30" t="s">
        <v>57</v>
      </c>
      <c r="X24" s="73" t="s">
        <v>75</v>
      </c>
      <c r="Y24" s="238"/>
      <c r="Z24" s="239"/>
      <c r="AB24" s="193"/>
      <c r="AC24" s="193"/>
    </row>
    <row r="25" spans="1:29" s="28" customFormat="1" ht="15" customHeight="1" x14ac:dyDescent="0.15">
      <c r="A25" s="28">
        <v>11</v>
      </c>
      <c r="B25" s="103"/>
      <c r="C25" s="103"/>
      <c r="D25" s="103"/>
      <c r="E25" s="99"/>
      <c r="F25" s="99"/>
      <c r="G25" s="99">
        <v>16</v>
      </c>
      <c r="H25" s="99">
        <v>21</v>
      </c>
      <c r="I25" s="104">
        <v>23745</v>
      </c>
      <c r="J25" s="105">
        <v>43094</v>
      </c>
      <c r="K25" s="106">
        <f t="shared" si="3"/>
        <v>52</v>
      </c>
      <c r="L25" s="107">
        <f t="shared" si="4"/>
        <v>54</v>
      </c>
      <c r="M25" s="111">
        <f t="shared" si="5"/>
        <v>24.2</v>
      </c>
      <c r="N25" s="112"/>
      <c r="O25" s="113" t="str">
        <f t="shared" si="2"/>
        <v/>
      </c>
      <c r="P25" s="25"/>
      <c r="Q25" s="99" t="s">
        <v>61</v>
      </c>
      <c r="R25" s="99"/>
      <c r="S25" s="99">
        <v>1</v>
      </c>
      <c r="T25" s="99">
        <v>1</v>
      </c>
      <c r="U25" s="99"/>
      <c r="V25" s="53"/>
      <c r="W25" s="78" t="s">
        <v>57</v>
      </c>
      <c r="X25" s="93" t="s">
        <v>59</v>
      </c>
      <c r="Y25" s="238"/>
      <c r="Z25" s="239"/>
      <c r="AB25" s="193"/>
      <c r="AC25" s="193"/>
    </row>
    <row r="26" spans="1:29" s="28" customFormat="1" ht="15" customHeight="1" x14ac:dyDescent="0.15">
      <c r="A26" s="28">
        <v>12</v>
      </c>
      <c r="B26" s="103"/>
      <c r="C26" s="103"/>
      <c r="D26" s="103"/>
      <c r="E26" s="99"/>
      <c r="F26" s="99"/>
      <c r="G26" s="99">
        <v>11</v>
      </c>
      <c r="H26" s="99">
        <v>27</v>
      </c>
      <c r="I26" s="104">
        <v>27398</v>
      </c>
      <c r="J26" s="105">
        <v>43213</v>
      </c>
      <c r="K26" s="106">
        <f t="shared" si="3"/>
        <v>43</v>
      </c>
      <c r="L26" s="107">
        <f t="shared" si="4"/>
        <v>44</v>
      </c>
      <c r="M26" s="111">
        <f t="shared" si="5"/>
        <v>20.28</v>
      </c>
      <c r="N26" s="112"/>
      <c r="O26" s="113" t="str">
        <f t="shared" si="2"/>
        <v/>
      </c>
      <c r="P26" s="25"/>
      <c r="Q26" s="99" t="s">
        <v>61</v>
      </c>
      <c r="R26" s="99"/>
      <c r="S26" s="99"/>
      <c r="T26" s="99">
        <v>1</v>
      </c>
      <c r="U26" s="99">
        <v>1</v>
      </c>
      <c r="V26" s="53"/>
      <c r="W26" s="130" t="s">
        <v>58</v>
      </c>
      <c r="X26" s="73"/>
      <c r="Y26" s="238"/>
      <c r="Z26" s="239"/>
      <c r="AB26" s="193"/>
      <c r="AC26" s="193"/>
    </row>
    <row r="27" spans="1:29" s="28" customFormat="1" ht="15" customHeight="1" x14ac:dyDescent="0.15">
      <c r="A27" s="28">
        <v>13</v>
      </c>
      <c r="B27" s="103"/>
      <c r="C27" s="103"/>
      <c r="D27" s="103"/>
      <c r="E27" s="99"/>
      <c r="F27" s="99"/>
      <c r="G27" s="99">
        <v>6</v>
      </c>
      <c r="H27" s="99">
        <v>33</v>
      </c>
      <c r="I27" s="104">
        <v>16442</v>
      </c>
      <c r="J27" s="105">
        <v>43213</v>
      </c>
      <c r="K27" s="106">
        <f t="shared" si="3"/>
        <v>73</v>
      </c>
      <c r="L27" s="107">
        <f t="shared" si="4"/>
        <v>74</v>
      </c>
      <c r="M27" s="111">
        <f t="shared" si="5"/>
        <v>20.28</v>
      </c>
      <c r="N27" s="112"/>
      <c r="O27" s="113" t="str">
        <f t="shared" si="2"/>
        <v/>
      </c>
      <c r="P27" s="25"/>
      <c r="Q27" s="99" t="s">
        <v>61</v>
      </c>
      <c r="R27" s="99"/>
      <c r="S27" s="99">
        <v>1</v>
      </c>
      <c r="T27" s="99"/>
      <c r="U27" s="99">
        <v>1</v>
      </c>
      <c r="V27" s="53"/>
      <c r="W27" s="130" t="s">
        <v>77</v>
      </c>
      <c r="X27" s="73"/>
      <c r="Y27" s="238"/>
      <c r="Z27" s="239"/>
      <c r="AB27" s="193"/>
      <c r="AC27" s="193"/>
    </row>
    <row r="28" spans="1:29" s="28" customFormat="1" ht="15" customHeight="1" x14ac:dyDescent="0.15">
      <c r="A28" s="28">
        <v>14</v>
      </c>
      <c r="B28" s="103"/>
      <c r="C28" s="103"/>
      <c r="D28" s="103"/>
      <c r="E28" s="99"/>
      <c r="F28" s="99"/>
      <c r="G28" s="99">
        <v>23</v>
      </c>
      <c r="H28" s="99">
        <v>5</v>
      </c>
      <c r="I28" s="104">
        <v>16443</v>
      </c>
      <c r="J28" s="105">
        <v>43278</v>
      </c>
      <c r="K28" s="106">
        <f t="shared" si="3"/>
        <v>73</v>
      </c>
      <c r="L28" s="107">
        <f t="shared" si="4"/>
        <v>74</v>
      </c>
      <c r="M28" s="111">
        <f t="shared" si="5"/>
        <v>18.149999999999999</v>
      </c>
      <c r="N28" s="112"/>
      <c r="O28" s="113" t="str">
        <f t="shared" si="2"/>
        <v/>
      </c>
      <c r="P28" s="25"/>
      <c r="Q28" s="99" t="s">
        <v>61</v>
      </c>
      <c r="R28" s="99"/>
      <c r="S28" s="99"/>
      <c r="T28" s="99"/>
      <c r="U28" s="99"/>
      <c r="V28" s="53"/>
      <c r="W28" s="130" t="s">
        <v>57</v>
      </c>
      <c r="X28" s="73" t="s">
        <v>76</v>
      </c>
      <c r="Y28" s="238"/>
      <c r="Z28" s="239"/>
      <c r="AB28" s="193"/>
      <c r="AC28" s="193"/>
    </row>
    <row r="29" spans="1:29" s="28" customFormat="1" ht="15" customHeight="1" x14ac:dyDescent="0.15">
      <c r="A29" s="28">
        <v>15</v>
      </c>
      <c r="B29" s="103"/>
      <c r="C29" s="103"/>
      <c r="D29" s="103"/>
      <c r="E29" s="99"/>
      <c r="F29" s="99"/>
      <c r="G29" s="99">
        <v>45</v>
      </c>
      <c r="H29" s="99">
        <v>3</v>
      </c>
      <c r="I29" s="104">
        <v>16438</v>
      </c>
      <c r="J29" s="105">
        <v>43278</v>
      </c>
      <c r="K29" s="106">
        <f t="shared" si="3"/>
        <v>73</v>
      </c>
      <c r="L29" s="107">
        <f t="shared" si="4"/>
        <v>74</v>
      </c>
      <c r="M29" s="111">
        <f t="shared" si="5"/>
        <v>18.149999999999999</v>
      </c>
      <c r="N29" s="112"/>
      <c r="O29" s="113" t="str">
        <f t="shared" si="2"/>
        <v/>
      </c>
      <c r="P29" s="25"/>
      <c r="Q29" s="99" t="s">
        <v>10</v>
      </c>
      <c r="R29" s="99"/>
      <c r="S29" s="99">
        <v>1</v>
      </c>
      <c r="T29" s="99"/>
      <c r="U29" s="99"/>
      <c r="V29" s="53"/>
      <c r="W29" s="130" t="s">
        <v>58</v>
      </c>
      <c r="X29" s="73"/>
      <c r="Y29" s="238"/>
      <c r="Z29" s="239"/>
      <c r="AB29" s="193"/>
      <c r="AC29" s="193"/>
    </row>
    <row r="30" spans="1:29" s="28" customFormat="1" ht="15" customHeight="1" x14ac:dyDescent="0.15">
      <c r="A30" s="28">
        <v>16</v>
      </c>
      <c r="B30" s="103"/>
      <c r="C30" s="103"/>
      <c r="D30" s="103"/>
      <c r="E30" s="99"/>
      <c r="F30" s="99"/>
      <c r="G30" s="99">
        <v>55</v>
      </c>
      <c r="H30" s="99">
        <v>7</v>
      </c>
      <c r="I30" s="104">
        <v>20091</v>
      </c>
      <c r="J30" s="105">
        <v>43334</v>
      </c>
      <c r="K30" s="106">
        <f t="shared" si="3"/>
        <v>63</v>
      </c>
      <c r="L30" s="107">
        <f t="shared" si="4"/>
        <v>64</v>
      </c>
      <c r="M30" s="111">
        <f t="shared" si="5"/>
        <v>16.309999999999999</v>
      </c>
      <c r="N30" s="112"/>
      <c r="O30" s="113" t="str">
        <f t="shared" si="2"/>
        <v/>
      </c>
      <c r="P30" s="25"/>
      <c r="Q30" s="99" t="s">
        <v>10</v>
      </c>
      <c r="R30" s="99"/>
      <c r="S30" s="99"/>
      <c r="T30" s="99">
        <v>1</v>
      </c>
      <c r="U30" s="99"/>
      <c r="V30" s="53"/>
      <c r="W30" s="130" t="s">
        <v>78</v>
      </c>
      <c r="X30" s="73"/>
      <c r="Y30" s="238"/>
      <c r="Z30" s="239"/>
      <c r="AB30" s="193"/>
      <c r="AC30" s="193"/>
    </row>
    <row r="31" spans="1:29" s="28" customFormat="1" ht="15" customHeight="1" x14ac:dyDescent="0.15">
      <c r="A31" s="28">
        <v>17</v>
      </c>
      <c r="B31" s="103"/>
      <c r="C31" s="103"/>
      <c r="D31" s="103"/>
      <c r="E31" s="99"/>
      <c r="F31" s="99"/>
      <c r="G31" s="99">
        <v>32</v>
      </c>
      <c r="H31" s="99">
        <v>3</v>
      </c>
      <c r="I31" s="104">
        <v>16438</v>
      </c>
      <c r="J31" s="105">
        <v>43369</v>
      </c>
      <c r="K31" s="106">
        <f t="shared" si="3"/>
        <v>73</v>
      </c>
      <c r="L31" s="107">
        <f t="shared" si="4"/>
        <v>74</v>
      </c>
      <c r="M31" s="111">
        <f t="shared" si="5"/>
        <v>15.16</v>
      </c>
      <c r="N31" s="112"/>
      <c r="O31" s="113" t="str">
        <f t="shared" si="2"/>
        <v/>
      </c>
      <c r="P31" s="25"/>
      <c r="Q31" s="99" t="s">
        <v>10</v>
      </c>
      <c r="R31" s="99"/>
      <c r="S31" s="99">
        <v>1</v>
      </c>
      <c r="T31" s="99"/>
      <c r="U31" s="99">
        <v>1</v>
      </c>
      <c r="V31" s="53"/>
      <c r="W31" s="130" t="s">
        <v>57</v>
      </c>
      <c r="X31" s="73" t="s">
        <v>74</v>
      </c>
      <c r="Y31" s="238"/>
      <c r="Z31" s="239"/>
      <c r="AB31" s="193"/>
      <c r="AC31" s="193"/>
    </row>
    <row r="32" spans="1:29" s="28" customFormat="1" ht="15" customHeight="1" x14ac:dyDescent="0.15">
      <c r="A32" s="28">
        <v>18</v>
      </c>
      <c r="B32" s="103"/>
      <c r="C32" s="103"/>
      <c r="D32" s="103"/>
      <c r="E32" s="99"/>
      <c r="F32" s="99"/>
      <c r="G32" s="99">
        <v>22</v>
      </c>
      <c r="H32" s="99">
        <v>3</v>
      </c>
      <c r="I32" s="104">
        <v>20091</v>
      </c>
      <c r="J32" s="105">
        <v>43459</v>
      </c>
      <c r="K32" s="106">
        <f t="shared" si="3"/>
        <v>63</v>
      </c>
      <c r="L32" s="107">
        <f t="shared" si="4"/>
        <v>64</v>
      </c>
      <c r="M32" s="111">
        <f t="shared" si="5"/>
        <v>12.2</v>
      </c>
      <c r="N32" s="112"/>
      <c r="O32" s="113" t="str">
        <f t="shared" si="2"/>
        <v/>
      </c>
      <c r="P32" s="25"/>
      <c r="Q32" s="99" t="s">
        <v>61</v>
      </c>
      <c r="R32" s="99"/>
      <c r="S32" s="99">
        <v>1</v>
      </c>
      <c r="T32" s="99">
        <v>1</v>
      </c>
      <c r="U32" s="99">
        <v>1</v>
      </c>
      <c r="V32" s="53"/>
      <c r="W32" s="130" t="s">
        <v>57</v>
      </c>
      <c r="X32" s="73" t="s">
        <v>60</v>
      </c>
      <c r="Y32" s="238"/>
      <c r="Z32" s="239"/>
      <c r="AB32" s="193"/>
      <c r="AC32" s="193"/>
    </row>
    <row r="33" spans="1:29" s="28" customFormat="1" ht="15" customHeight="1" x14ac:dyDescent="0.15">
      <c r="A33" s="28">
        <v>19</v>
      </c>
      <c r="B33" s="103"/>
      <c r="C33" s="103"/>
      <c r="D33" s="103"/>
      <c r="E33" s="99"/>
      <c r="F33" s="99"/>
      <c r="G33" s="99">
        <v>62</v>
      </c>
      <c r="H33" s="99">
        <v>25</v>
      </c>
      <c r="I33" s="104">
        <v>23745</v>
      </c>
      <c r="J33" s="105">
        <v>43521</v>
      </c>
      <c r="K33" s="106">
        <f t="shared" si="3"/>
        <v>54</v>
      </c>
      <c r="L33" s="107">
        <f t="shared" si="4"/>
        <v>54</v>
      </c>
      <c r="M33" s="111">
        <f t="shared" si="5"/>
        <v>10.16</v>
      </c>
      <c r="N33" s="112"/>
      <c r="O33" s="113" t="str">
        <f t="shared" si="2"/>
        <v/>
      </c>
      <c r="P33" s="25"/>
      <c r="Q33" s="99" t="s">
        <v>10</v>
      </c>
      <c r="R33" s="99"/>
      <c r="S33" s="99">
        <v>1</v>
      </c>
      <c r="T33" s="99"/>
      <c r="U33" s="99"/>
      <c r="V33" s="53"/>
      <c r="W33" s="130" t="s">
        <v>57</v>
      </c>
      <c r="X33" s="73" t="s">
        <v>59</v>
      </c>
      <c r="Y33" s="238"/>
      <c r="Z33" s="239"/>
      <c r="AB33" s="193"/>
      <c r="AC33" s="193"/>
    </row>
    <row r="34" spans="1:29" s="28" customFormat="1" ht="15" customHeight="1" x14ac:dyDescent="0.15">
      <c r="A34" s="28">
        <v>20</v>
      </c>
      <c r="B34" s="103"/>
      <c r="C34" s="103"/>
      <c r="D34" s="103"/>
      <c r="E34" s="99"/>
      <c r="F34" s="99"/>
      <c r="G34" s="99">
        <v>8</v>
      </c>
      <c r="H34" s="99">
        <v>10</v>
      </c>
      <c r="I34" s="104">
        <v>27398</v>
      </c>
      <c r="J34" s="105">
        <v>43553</v>
      </c>
      <c r="K34" s="106">
        <f t="shared" si="3"/>
        <v>44</v>
      </c>
      <c r="L34" s="107">
        <f t="shared" si="4"/>
        <v>44</v>
      </c>
      <c r="M34" s="111">
        <f t="shared" si="5"/>
        <v>9.11</v>
      </c>
      <c r="N34" s="112"/>
      <c r="O34" s="113" t="str">
        <f t="shared" si="2"/>
        <v/>
      </c>
      <c r="P34" s="25"/>
      <c r="Q34" s="99" t="s">
        <v>61</v>
      </c>
      <c r="R34" s="99"/>
      <c r="S34" s="99"/>
      <c r="T34" s="99"/>
      <c r="U34" s="99">
        <v>1</v>
      </c>
      <c r="V34" s="53"/>
      <c r="W34" s="130" t="s">
        <v>57</v>
      </c>
      <c r="X34" s="73" t="s">
        <v>75</v>
      </c>
      <c r="Y34" s="238"/>
      <c r="Z34" s="239"/>
      <c r="AB34" s="193"/>
      <c r="AC34" s="193"/>
    </row>
    <row r="35" spans="1:29" s="28" customFormat="1" ht="15" customHeight="1" x14ac:dyDescent="0.15">
      <c r="A35" s="28">
        <v>21</v>
      </c>
      <c r="B35" s="103"/>
      <c r="C35" s="103"/>
      <c r="D35" s="103"/>
      <c r="E35" s="99"/>
      <c r="F35" s="99"/>
      <c r="G35" s="99">
        <v>12</v>
      </c>
      <c r="H35" s="99">
        <v>9</v>
      </c>
      <c r="I35" s="104">
        <v>16442</v>
      </c>
      <c r="J35" s="105">
        <v>43579</v>
      </c>
      <c r="K35" s="106">
        <f t="shared" si="3"/>
        <v>74</v>
      </c>
      <c r="L35" s="107">
        <f t="shared" si="4"/>
        <v>74</v>
      </c>
      <c r="M35" s="111">
        <f t="shared" si="5"/>
        <v>8.25</v>
      </c>
      <c r="N35" s="112"/>
      <c r="O35" s="113" t="str">
        <f t="shared" si="2"/>
        <v/>
      </c>
      <c r="P35" s="25"/>
      <c r="Q35" s="99" t="s">
        <v>61</v>
      </c>
      <c r="R35" s="99"/>
      <c r="S35" s="99">
        <v>1</v>
      </c>
      <c r="T35" s="99">
        <v>1</v>
      </c>
      <c r="U35" s="99"/>
      <c r="V35" s="53"/>
      <c r="W35" s="78" t="s">
        <v>57</v>
      </c>
      <c r="X35" s="93" t="s">
        <v>59</v>
      </c>
      <c r="Y35" s="238"/>
      <c r="Z35" s="239"/>
      <c r="AB35" s="193"/>
      <c r="AC35" s="193"/>
    </row>
    <row r="36" spans="1:29" s="28" customFormat="1" ht="15" customHeight="1" x14ac:dyDescent="0.15">
      <c r="A36" s="28">
        <v>22</v>
      </c>
      <c r="B36" s="103"/>
      <c r="C36" s="103"/>
      <c r="D36" s="103"/>
      <c r="E36" s="99"/>
      <c r="F36" s="99"/>
      <c r="G36" s="99">
        <v>33</v>
      </c>
      <c r="H36" s="99">
        <v>4</v>
      </c>
      <c r="I36" s="104">
        <v>16443</v>
      </c>
      <c r="J36" s="105">
        <v>38113</v>
      </c>
      <c r="K36" s="106">
        <f t="shared" si="3"/>
        <v>59</v>
      </c>
      <c r="L36" s="107">
        <f t="shared" si="4"/>
        <v>74</v>
      </c>
      <c r="M36" s="111" t="str">
        <f t="shared" si="5"/>
        <v/>
      </c>
      <c r="N36" s="112">
        <v>42275</v>
      </c>
      <c r="O36" s="113">
        <f t="shared" si="2"/>
        <v>136.83000000000001</v>
      </c>
      <c r="P36" s="25"/>
      <c r="Q36" s="99" t="s">
        <v>61</v>
      </c>
      <c r="R36" s="99"/>
      <c r="S36" s="99"/>
      <c r="T36" s="99">
        <v>1</v>
      </c>
      <c r="U36" s="99"/>
      <c r="V36" s="53"/>
      <c r="W36" s="130" t="s">
        <v>58</v>
      </c>
      <c r="X36" s="73"/>
      <c r="Y36" s="238"/>
      <c r="Z36" s="239"/>
      <c r="AB36" s="193"/>
      <c r="AC36" s="193"/>
    </row>
    <row r="37" spans="1:29" s="28" customFormat="1" ht="15" customHeight="1" x14ac:dyDescent="0.15">
      <c r="A37" s="28">
        <v>23</v>
      </c>
      <c r="B37" s="103"/>
      <c r="C37" s="103"/>
      <c r="D37" s="103"/>
      <c r="E37" s="99"/>
      <c r="F37" s="99"/>
      <c r="G37" s="99">
        <v>21</v>
      </c>
      <c r="H37" s="99">
        <v>15</v>
      </c>
      <c r="I37" s="104">
        <v>16438</v>
      </c>
      <c r="J37" s="105">
        <v>40844</v>
      </c>
      <c r="K37" s="106">
        <f t="shared" si="3"/>
        <v>66</v>
      </c>
      <c r="L37" s="107">
        <f t="shared" si="4"/>
        <v>74</v>
      </c>
      <c r="M37" s="111" t="str">
        <f t="shared" si="5"/>
        <v/>
      </c>
      <c r="N37" s="112">
        <v>42940</v>
      </c>
      <c r="O37" s="113">
        <f t="shared" si="2"/>
        <v>68.91</v>
      </c>
      <c r="P37" s="25"/>
      <c r="Q37" s="99" t="s">
        <v>61</v>
      </c>
      <c r="R37" s="99"/>
      <c r="S37" s="99">
        <v>1</v>
      </c>
      <c r="T37" s="99"/>
      <c r="U37" s="99">
        <v>1</v>
      </c>
      <c r="V37" s="53"/>
      <c r="W37" s="130" t="s">
        <v>77</v>
      </c>
      <c r="X37" s="73"/>
      <c r="Y37" s="238"/>
      <c r="Z37" s="239"/>
      <c r="AB37" s="193"/>
      <c r="AC37" s="193"/>
    </row>
    <row r="38" spans="1:29" s="28" customFormat="1" ht="15" customHeight="1" x14ac:dyDescent="0.15">
      <c r="A38" s="28">
        <v>24</v>
      </c>
      <c r="B38" s="103"/>
      <c r="C38" s="103"/>
      <c r="D38" s="103"/>
      <c r="E38" s="99"/>
      <c r="F38" s="99"/>
      <c r="G38" s="99">
        <v>16</v>
      </c>
      <c r="H38" s="99">
        <v>21</v>
      </c>
      <c r="I38" s="104">
        <v>20091</v>
      </c>
      <c r="J38" s="105">
        <v>41192</v>
      </c>
      <c r="K38" s="106">
        <f t="shared" si="3"/>
        <v>57</v>
      </c>
      <c r="L38" s="107">
        <f t="shared" si="4"/>
        <v>64</v>
      </c>
      <c r="M38" s="111" t="str">
        <f t="shared" si="5"/>
        <v/>
      </c>
      <c r="N38" s="112">
        <v>42153</v>
      </c>
      <c r="O38" s="113">
        <f t="shared" si="2"/>
        <v>31.59</v>
      </c>
      <c r="P38" s="25"/>
      <c r="Q38" s="99" t="s">
        <v>61</v>
      </c>
      <c r="R38" s="99"/>
      <c r="S38" s="99"/>
      <c r="T38" s="99"/>
      <c r="U38" s="99">
        <v>1</v>
      </c>
      <c r="V38" s="53"/>
      <c r="W38" s="130" t="s">
        <v>57</v>
      </c>
      <c r="X38" s="73" t="s">
        <v>76</v>
      </c>
      <c r="Y38" s="238"/>
      <c r="Z38" s="239"/>
      <c r="AB38" s="193"/>
      <c r="AC38" s="193"/>
    </row>
    <row r="39" spans="1:29" s="28" customFormat="1" ht="15" customHeight="1" x14ac:dyDescent="0.15">
      <c r="A39" s="28">
        <v>25</v>
      </c>
      <c r="B39" s="103"/>
      <c r="C39" s="103"/>
      <c r="D39" s="103"/>
      <c r="E39" s="99"/>
      <c r="F39" s="99"/>
      <c r="G39" s="99">
        <v>11</v>
      </c>
      <c r="H39" s="99">
        <v>27</v>
      </c>
      <c r="I39" s="104">
        <v>16438</v>
      </c>
      <c r="J39" s="105">
        <v>41449</v>
      </c>
      <c r="K39" s="106">
        <f t="shared" si="3"/>
        <v>68</v>
      </c>
      <c r="L39" s="107">
        <f t="shared" si="4"/>
        <v>74</v>
      </c>
      <c r="M39" s="111" t="str">
        <f t="shared" si="5"/>
        <v/>
      </c>
      <c r="N39" s="112">
        <v>43430</v>
      </c>
      <c r="O39" s="113">
        <f t="shared" si="2"/>
        <v>65.13</v>
      </c>
      <c r="P39" s="25"/>
      <c r="Q39" s="99" t="s">
        <v>10</v>
      </c>
      <c r="R39" s="99"/>
      <c r="S39" s="99">
        <v>1</v>
      </c>
      <c r="T39" s="99"/>
      <c r="U39" s="99"/>
      <c r="V39" s="53"/>
      <c r="W39" s="130" t="s">
        <v>58</v>
      </c>
      <c r="X39" s="73"/>
      <c r="Y39" s="238"/>
      <c r="Z39" s="239"/>
      <c r="AB39" s="193"/>
      <c r="AC39" s="193"/>
    </row>
    <row r="40" spans="1:29" s="28" customFormat="1" ht="15" customHeight="1" x14ac:dyDescent="0.15">
      <c r="A40" s="28">
        <v>26</v>
      </c>
      <c r="B40" s="103"/>
      <c r="C40" s="103"/>
      <c r="D40" s="103"/>
      <c r="E40" s="99"/>
      <c r="F40" s="99"/>
      <c r="G40" s="99">
        <v>6</v>
      </c>
      <c r="H40" s="99">
        <v>33</v>
      </c>
      <c r="I40" s="104">
        <v>20091</v>
      </c>
      <c r="J40" s="105">
        <v>42244</v>
      </c>
      <c r="K40" s="106">
        <f t="shared" si="3"/>
        <v>60</v>
      </c>
      <c r="L40" s="107">
        <f t="shared" si="4"/>
        <v>64</v>
      </c>
      <c r="M40" s="111" t="str">
        <f t="shared" si="5"/>
        <v/>
      </c>
      <c r="N40" s="112">
        <v>42484</v>
      </c>
      <c r="O40" s="113">
        <f t="shared" si="2"/>
        <v>7.89</v>
      </c>
      <c r="P40" s="25"/>
      <c r="Q40" s="99" t="s">
        <v>10</v>
      </c>
      <c r="R40" s="99"/>
      <c r="S40" s="99"/>
      <c r="T40" s="99">
        <v>1</v>
      </c>
      <c r="U40" s="99"/>
      <c r="V40" s="53"/>
      <c r="W40" s="130" t="s">
        <v>78</v>
      </c>
      <c r="X40" s="73"/>
      <c r="Y40" s="238"/>
      <c r="Z40" s="239"/>
      <c r="AB40" s="193"/>
      <c r="AC40" s="193"/>
    </row>
    <row r="41" spans="1:29" s="28" customFormat="1" ht="15" customHeight="1" x14ac:dyDescent="0.15">
      <c r="A41" s="28">
        <v>27</v>
      </c>
      <c r="B41" s="103"/>
      <c r="C41" s="103"/>
      <c r="D41" s="103"/>
      <c r="E41" s="99"/>
      <c r="F41" s="99"/>
      <c r="G41" s="99">
        <v>23</v>
      </c>
      <c r="H41" s="99">
        <v>5</v>
      </c>
      <c r="I41" s="104">
        <v>23745</v>
      </c>
      <c r="J41" s="105">
        <v>43006</v>
      </c>
      <c r="K41" s="106">
        <f t="shared" si="3"/>
        <v>52</v>
      </c>
      <c r="L41" s="107">
        <f t="shared" si="4"/>
        <v>54</v>
      </c>
      <c r="M41" s="111" t="str">
        <f t="shared" si="5"/>
        <v/>
      </c>
      <c r="N41" s="112">
        <v>43094</v>
      </c>
      <c r="O41" s="113">
        <f t="shared" si="2"/>
        <v>2.89</v>
      </c>
      <c r="P41" s="25"/>
      <c r="Q41" s="99" t="s">
        <v>10</v>
      </c>
      <c r="R41" s="99"/>
      <c r="S41" s="99">
        <v>1</v>
      </c>
      <c r="T41" s="99"/>
      <c r="U41" s="99"/>
      <c r="V41" s="53"/>
      <c r="W41" s="130" t="s">
        <v>57</v>
      </c>
      <c r="X41" s="73" t="s">
        <v>74</v>
      </c>
      <c r="Y41" s="238"/>
      <c r="Z41" s="239"/>
      <c r="AB41" s="193"/>
      <c r="AC41" s="193"/>
    </row>
    <row r="42" spans="1:29" s="28" customFormat="1" ht="15" customHeight="1" x14ac:dyDescent="0.15">
      <c r="A42" s="28">
        <v>28</v>
      </c>
      <c r="B42" s="103"/>
      <c r="C42" s="103"/>
      <c r="D42" s="103"/>
      <c r="E42" s="99"/>
      <c r="F42" s="99"/>
      <c r="G42" s="99">
        <v>45</v>
      </c>
      <c r="H42" s="99">
        <v>3</v>
      </c>
      <c r="I42" s="104">
        <v>27398</v>
      </c>
      <c r="J42" s="105">
        <v>43066</v>
      </c>
      <c r="K42" s="106">
        <f t="shared" si="3"/>
        <v>42</v>
      </c>
      <c r="L42" s="107">
        <f t="shared" si="4"/>
        <v>44</v>
      </c>
      <c r="M42" s="111" t="str">
        <f t="shared" si="5"/>
        <v/>
      </c>
      <c r="N42" s="112">
        <v>43369</v>
      </c>
      <c r="O42" s="113">
        <f t="shared" si="2"/>
        <v>9.9600000000000009</v>
      </c>
      <c r="P42" s="25"/>
      <c r="Q42" s="99" t="s">
        <v>61</v>
      </c>
      <c r="R42" s="99"/>
      <c r="S42" s="99">
        <v>1</v>
      </c>
      <c r="T42" s="99">
        <v>1</v>
      </c>
      <c r="U42" s="99">
        <v>1</v>
      </c>
      <c r="V42" s="53"/>
      <c r="W42" s="130" t="s">
        <v>57</v>
      </c>
      <c r="X42" s="73" t="s">
        <v>60</v>
      </c>
      <c r="Y42" s="238"/>
      <c r="Z42" s="239"/>
      <c r="AB42" s="193"/>
      <c r="AC42" s="193"/>
    </row>
    <row r="43" spans="1:29" s="28" customFormat="1" ht="15" customHeight="1" x14ac:dyDescent="0.15">
      <c r="A43" s="28">
        <v>29</v>
      </c>
      <c r="B43" s="103"/>
      <c r="C43" s="103"/>
      <c r="D43" s="103"/>
      <c r="E43" s="99"/>
      <c r="F43" s="99"/>
      <c r="G43" s="99">
        <v>55</v>
      </c>
      <c r="H43" s="99">
        <v>7</v>
      </c>
      <c r="I43" s="104">
        <v>16442</v>
      </c>
      <c r="J43" s="105">
        <v>43186</v>
      </c>
      <c r="K43" s="106">
        <f t="shared" si="3"/>
        <v>73</v>
      </c>
      <c r="L43" s="107">
        <f t="shared" si="4"/>
        <v>74</v>
      </c>
      <c r="M43" s="111" t="str">
        <f t="shared" si="5"/>
        <v/>
      </c>
      <c r="N43" s="112">
        <v>43579</v>
      </c>
      <c r="O43" s="113">
        <f t="shared" si="2"/>
        <v>12.92</v>
      </c>
      <c r="P43" s="25"/>
      <c r="Q43" s="99" t="s">
        <v>10</v>
      </c>
      <c r="R43" s="99"/>
      <c r="S43" s="99">
        <v>1</v>
      </c>
      <c r="T43" s="99"/>
      <c r="U43" s="99">
        <v>1</v>
      </c>
      <c r="V43" s="53"/>
      <c r="W43" s="130" t="s">
        <v>57</v>
      </c>
      <c r="X43" s="73" t="s">
        <v>59</v>
      </c>
      <c r="Y43" s="238"/>
      <c r="Z43" s="239"/>
      <c r="AB43" s="193"/>
      <c r="AC43" s="193"/>
    </row>
    <row r="44" spans="1:29" s="28" customFormat="1" ht="15" customHeight="1" x14ac:dyDescent="0.15">
      <c r="A44" s="28">
        <v>30</v>
      </c>
      <c r="B44" s="103"/>
      <c r="C44" s="103"/>
      <c r="D44" s="103"/>
      <c r="E44" s="99"/>
      <c r="F44" s="99"/>
      <c r="G44" s="99">
        <v>32</v>
      </c>
      <c r="H44" s="99">
        <v>3</v>
      </c>
      <c r="I44" s="104">
        <v>16443</v>
      </c>
      <c r="J44" s="105">
        <v>43521</v>
      </c>
      <c r="K44" s="106">
        <f t="shared" si="3"/>
        <v>74</v>
      </c>
      <c r="L44" s="107">
        <f t="shared" si="4"/>
        <v>74</v>
      </c>
      <c r="M44" s="111" t="str">
        <f t="shared" si="5"/>
        <v/>
      </c>
      <c r="N44" s="112">
        <v>43553</v>
      </c>
      <c r="O44" s="113">
        <f t="shared" si="2"/>
        <v>1.05</v>
      </c>
      <c r="P44" s="25"/>
      <c r="Q44" s="99" t="s">
        <v>61</v>
      </c>
      <c r="R44" s="99"/>
      <c r="S44" s="99"/>
      <c r="T44" s="99"/>
      <c r="U44" s="99"/>
      <c r="V44" s="53"/>
      <c r="W44" s="130" t="s">
        <v>57</v>
      </c>
      <c r="X44" s="73" t="s">
        <v>75</v>
      </c>
      <c r="Y44" s="238"/>
      <c r="Z44" s="239"/>
      <c r="AB44" s="193"/>
      <c r="AC44" s="193"/>
    </row>
    <row r="45" spans="1:29" s="28" customFormat="1" ht="15" customHeight="1" x14ac:dyDescent="0.15">
      <c r="A45" s="28">
        <v>31</v>
      </c>
      <c r="B45" s="103"/>
      <c r="C45" s="103"/>
      <c r="D45" s="103"/>
      <c r="E45" s="99"/>
      <c r="F45" s="99"/>
      <c r="G45" s="99">
        <v>22</v>
      </c>
      <c r="H45" s="99">
        <v>3</v>
      </c>
      <c r="I45" s="104">
        <v>16438</v>
      </c>
      <c r="J45" s="105">
        <v>43553</v>
      </c>
      <c r="K45" s="106">
        <f t="shared" si="3"/>
        <v>74</v>
      </c>
      <c r="L45" s="107">
        <f t="shared" si="4"/>
        <v>74</v>
      </c>
      <c r="M45" s="111" t="str">
        <f t="shared" si="5"/>
        <v/>
      </c>
      <c r="N45" s="112">
        <v>43579</v>
      </c>
      <c r="O45" s="113">
        <f t="shared" si="2"/>
        <v>0.85</v>
      </c>
      <c r="P45" s="25"/>
      <c r="Q45" s="99" t="s">
        <v>61</v>
      </c>
      <c r="R45" s="99"/>
      <c r="S45" s="99">
        <v>1</v>
      </c>
      <c r="T45" s="99">
        <v>1</v>
      </c>
      <c r="U45" s="99">
        <v>1</v>
      </c>
      <c r="V45" s="53"/>
      <c r="W45" s="78" t="s">
        <v>57</v>
      </c>
      <c r="X45" s="93" t="s">
        <v>59</v>
      </c>
      <c r="Y45" s="238"/>
      <c r="Z45" s="239"/>
      <c r="AB45" s="193"/>
      <c r="AC45" s="193"/>
    </row>
    <row r="46" spans="1:29" s="28" customFormat="1" ht="15" customHeight="1" x14ac:dyDescent="0.15">
      <c r="A46" s="28">
        <v>32</v>
      </c>
      <c r="B46" s="103"/>
      <c r="C46" s="103"/>
      <c r="D46" s="103"/>
      <c r="E46" s="99"/>
      <c r="F46" s="99"/>
      <c r="G46" s="99">
        <v>62</v>
      </c>
      <c r="H46" s="99">
        <v>25</v>
      </c>
      <c r="I46" s="104">
        <v>20091</v>
      </c>
      <c r="J46" s="105">
        <v>42095</v>
      </c>
      <c r="K46" s="106">
        <f t="shared" si="3"/>
        <v>60</v>
      </c>
      <c r="L46" s="107">
        <f t="shared" si="4"/>
        <v>64</v>
      </c>
      <c r="M46" s="111">
        <f t="shared" si="5"/>
        <v>57.04</v>
      </c>
      <c r="N46" s="112"/>
      <c r="O46" s="113" t="str">
        <f t="shared" si="2"/>
        <v/>
      </c>
      <c r="P46" s="25"/>
      <c r="Q46" s="99" t="s">
        <v>61</v>
      </c>
      <c r="R46" s="99"/>
      <c r="S46" s="99"/>
      <c r="T46" s="99">
        <v>1</v>
      </c>
      <c r="U46" s="99"/>
      <c r="V46" s="53"/>
      <c r="W46" s="130" t="s">
        <v>58</v>
      </c>
      <c r="X46" s="73"/>
      <c r="Y46" s="238"/>
      <c r="Z46" s="239"/>
      <c r="AB46" s="193"/>
      <c r="AC46" s="193"/>
    </row>
    <row r="47" spans="1:29" s="28" customFormat="1" ht="15" customHeight="1" x14ac:dyDescent="0.15">
      <c r="A47" s="28">
        <v>33</v>
      </c>
      <c r="B47" s="103"/>
      <c r="C47" s="103"/>
      <c r="D47" s="103"/>
      <c r="E47" s="99"/>
      <c r="F47" s="99"/>
      <c r="G47" s="99">
        <v>8</v>
      </c>
      <c r="H47" s="99">
        <v>10</v>
      </c>
      <c r="I47" s="104">
        <v>16438</v>
      </c>
      <c r="J47" s="105">
        <v>43038</v>
      </c>
      <c r="K47" s="106">
        <f t="shared" si="3"/>
        <v>72</v>
      </c>
      <c r="L47" s="107">
        <f t="shared" si="4"/>
        <v>74</v>
      </c>
      <c r="M47" s="111">
        <f t="shared" si="5"/>
        <v>26.04</v>
      </c>
      <c r="N47" s="112"/>
      <c r="O47" s="113" t="str">
        <f t="shared" ref="O47:O78" si="6">IF(N47="","",IF(N47-J47=0,0,ROUND((N47-J47)/(365/12),2)))</f>
        <v/>
      </c>
      <c r="P47" s="25"/>
      <c r="Q47" s="99" t="s">
        <v>61</v>
      </c>
      <c r="R47" s="99"/>
      <c r="S47" s="99">
        <v>1</v>
      </c>
      <c r="T47" s="99"/>
      <c r="U47" s="99"/>
      <c r="V47" s="53"/>
      <c r="W47" s="130" t="s">
        <v>77</v>
      </c>
      <c r="X47" s="73"/>
      <c r="Y47" s="238"/>
      <c r="Z47" s="239"/>
      <c r="AB47" s="193"/>
      <c r="AC47" s="193"/>
    </row>
    <row r="48" spans="1:29" s="28" customFormat="1" ht="15" customHeight="1" x14ac:dyDescent="0.15">
      <c r="A48" s="28">
        <v>34</v>
      </c>
      <c r="B48" s="103"/>
      <c r="C48" s="103"/>
      <c r="D48" s="103"/>
      <c r="E48" s="99"/>
      <c r="F48" s="99"/>
      <c r="G48" s="99">
        <v>12</v>
      </c>
      <c r="H48" s="99">
        <v>9</v>
      </c>
      <c r="I48" s="104">
        <v>20091</v>
      </c>
      <c r="J48" s="105">
        <v>43158</v>
      </c>
      <c r="K48" s="106">
        <f t="shared" si="3"/>
        <v>63</v>
      </c>
      <c r="L48" s="107">
        <f t="shared" si="4"/>
        <v>64</v>
      </c>
      <c r="M48" s="111">
        <f t="shared" si="5"/>
        <v>22.09</v>
      </c>
      <c r="N48" s="112"/>
      <c r="O48" s="113" t="str">
        <f t="shared" si="6"/>
        <v/>
      </c>
      <c r="P48" s="25"/>
      <c r="Q48" s="99" t="s">
        <v>61</v>
      </c>
      <c r="R48" s="99"/>
      <c r="S48" s="99"/>
      <c r="T48" s="99"/>
      <c r="U48" s="99">
        <v>1</v>
      </c>
      <c r="V48" s="53"/>
      <c r="W48" s="130" t="s">
        <v>57</v>
      </c>
      <c r="X48" s="73" t="s">
        <v>76</v>
      </c>
      <c r="Y48" s="238"/>
      <c r="Z48" s="239"/>
      <c r="AB48" s="193"/>
      <c r="AC48" s="193"/>
    </row>
    <row r="49" spans="1:29" s="28" customFormat="1" ht="15" customHeight="1" x14ac:dyDescent="0.15">
      <c r="A49" s="28">
        <v>35</v>
      </c>
      <c r="B49" s="103"/>
      <c r="C49" s="103"/>
      <c r="D49" s="103"/>
      <c r="E49" s="99"/>
      <c r="F49" s="99"/>
      <c r="G49" s="99">
        <v>33</v>
      </c>
      <c r="H49" s="99">
        <v>4</v>
      </c>
      <c r="I49" s="104">
        <v>23745</v>
      </c>
      <c r="J49" s="105">
        <v>43305</v>
      </c>
      <c r="K49" s="106">
        <f t="shared" si="3"/>
        <v>53</v>
      </c>
      <c r="L49" s="107">
        <f t="shared" si="4"/>
        <v>54</v>
      </c>
      <c r="M49" s="111">
        <f t="shared" si="5"/>
        <v>17.260000000000002</v>
      </c>
      <c r="N49" s="112"/>
      <c r="O49" s="113" t="str">
        <f t="shared" si="6"/>
        <v/>
      </c>
      <c r="P49" s="25"/>
      <c r="Q49" s="99" t="s">
        <v>10</v>
      </c>
      <c r="R49" s="99"/>
      <c r="S49" s="99">
        <v>1</v>
      </c>
      <c r="T49" s="99"/>
      <c r="U49" s="99">
        <v>1</v>
      </c>
      <c r="V49" s="53"/>
      <c r="W49" s="130" t="s">
        <v>58</v>
      </c>
      <c r="X49" s="73"/>
      <c r="Y49" s="238"/>
      <c r="Z49" s="239"/>
      <c r="AB49" s="193"/>
      <c r="AC49" s="193"/>
    </row>
    <row r="50" spans="1:29" s="28" customFormat="1" ht="15" customHeight="1" x14ac:dyDescent="0.15">
      <c r="A50" s="28">
        <v>36</v>
      </c>
      <c r="B50" s="103"/>
      <c r="C50" s="103"/>
      <c r="D50" s="103"/>
      <c r="E50" s="99"/>
      <c r="F50" s="99"/>
      <c r="G50" s="99">
        <v>21</v>
      </c>
      <c r="H50" s="99">
        <v>15</v>
      </c>
      <c r="I50" s="104">
        <v>27398</v>
      </c>
      <c r="J50" s="105">
        <v>39842</v>
      </c>
      <c r="K50" s="106">
        <f t="shared" si="3"/>
        <v>34</v>
      </c>
      <c r="L50" s="107">
        <f t="shared" si="4"/>
        <v>44</v>
      </c>
      <c r="M50" s="111" t="str">
        <f t="shared" si="5"/>
        <v/>
      </c>
      <c r="N50" s="112">
        <v>42150</v>
      </c>
      <c r="O50" s="113">
        <f t="shared" si="6"/>
        <v>75.88</v>
      </c>
      <c r="P50" s="25"/>
      <c r="Q50" s="99" t="s">
        <v>10</v>
      </c>
      <c r="R50" s="99"/>
      <c r="S50" s="99"/>
      <c r="T50" s="99">
        <v>1</v>
      </c>
      <c r="U50" s="99"/>
      <c r="V50" s="53"/>
      <c r="W50" s="130" t="s">
        <v>78</v>
      </c>
      <c r="X50" s="73"/>
      <c r="Y50" s="238"/>
      <c r="Z50" s="239"/>
      <c r="AB50" s="193"/>
      <c r="AC50" s="193"/>
    </row>
    <row r="51" spans="1:29" s="28" customFormat="1" ht="15" customHeight="1" x14ac:dyDescent="0.15">
      <c r="A51" s="28">
        <v>37</v>
      </c>
      <c r="B51" s="103"/>
      <c r="C51" s="103"/>
      <c r="D51" s="103"/>
      <c r="E51" s="99"/>
      <c r="F51" s="99"/>
      <c r="G51" s="99">
        <v>16</v>
      </c>
      <c r="H51" s="99">
        <v>21</v>
      </c>
      <c r="I51" s="104">
        <v>16442</v>
      </c>
      <c r="J51" s="105">
        <v>40086</v>
      </c>
      <c r="K51" s="106">
        <f t="shared" si="3"/>
        <v>64</v>
      </c>
      <c r="L51" s="107">
        <f t="shared" si="4"/>
        <v>74</v>
      </c>
      <c r="M51" s="111" t="str">
        <f t="shared" si="5"/>
        <v/>
      </c>
      <c r="N51" s="112">
        <v>42103</v>
      </c>
      <c r="O51" s="113">
        <f t="shared" si="6"/>
        <v>66.31</v>
      </c>
      <c r="P51" s="25"/>
      <c r="Q51" s="99" t="s">
        <v>10</v>
      </c>
      <c r="R51" s="99"/>
      <c r="S51" s="99">
        <v>1</v>
      </c>
      <c r="T51" s="99"/>
      <c r="U51" s="99"/>
      <c r="V51" s="53"/>
      <c r="W51" s="130" t="s">
        <v>57</v>
      </c>
      <c r="X51" s="73" t="s">
        <v>74</v>
      </c>
      <c r="Y51" s="238"/>
      <c r="Z51" s="239"/>
      <c r="AB51" s="193"/>
      <c r="AC51" s="193"/>
    </row>
    <row r="52" spans="1:29" s="28" customFormat="1" ht="15" customHeight="1" x14ac:dyDescent="0.15">
      <c r="A52" s="28">
        <v>38</v>
      </c>
      <c r="B52" s="103"/>
      <c r="C52" s="103"/>
      <c r="D52" s="103"/>
      <c r="E52" s="99"/>
      <c r="F52" s="99"/>
      <c r="G52" s="99">
        <v>11</v>
      </c>
      <c r="H52" s="99">
        <v>27</v>
      </c>
      <c r="I52" s="104">
        <v>16443</v>
      </c>
      <c r="J52" s="105">
        <v>40938</v>
      </c>
      <c r="K52" s="106">
        <f t="shared" si="3"/>
        <v>67</v>
      </c>
      <c r="L52" s="107">
        <f t="shared" si="4"/>
        <v>74</v>
      </c>
      <c r="M52" s="111" t="str">
        <f t="shared" si="5"/>
        <v/>
      </c>
      <c r="N52" s="112">
        <v>42357</v>
      </c>
      <c r="O52" s="113">
        <f t="shared" si="6"/>
        <v>46.65</v>
      </c>
      <c r="P52" s="25"/>
      <c r="Q52" s="99" t="s">
        <v>61</v>
      </c>
      <c r="R52" s="99"/>
      <c r="S52" s="99">
        <v>1</v>
      </c>
      <c r="T52" s="99">
        <v>1</v>
      </c>
      <c r="U52" s="99"/>
      <c r="V52" s="53"/>
      <c r="W52" s="130" t="s">
        <v>57</v>
      </c>
      <c r="X52" s="73" t="s">
        <v>60</v>
      </c>
      <c r="Y52" s="238"/>
      <c r="Z52" s="239"/>
      <c r="AB52" s="193"/>
      <c r="AC52" s="193"/>
    </row>
    <row r="53" spans="1:29" s="28" customFormat="1" ht="15" customHeight="1" x14ac:dyDescent="0.15">
      <c r="A53" s="28">
        <v>39</v>
      </c>
      <c r="B53" s="103"/>
      <c r="C53" s="103"/>
      <c r="D53" s="103"/>
      <c r="E53" s="99"/>
      <c r="F53" s="99"/>
      <c r="G53" s="99">
        <v>6</v>
      </c>
      <c r="H53" s="99">
        <v>33</v>
      </c>
      <c r="I53" s="104">
        <v>16438</v>
      </c>
      <c r="J53" s="105">
        <v>41380</v>
      </c>
      <c r="K53" s="106">
        <f t="shared" si="3"/>
        <v>68</v>
      </c>
      <c r="L53" s="107">
        <f t="shared" si="4"/>
        <v>74</v>
      </c>
      <c r="M53" s="111" t="str">
        <f t="shared" si="5"/>
        <v/>
      </c>
      <c r="N53" s="112">
        <v>42243</v>
      </c>
      <c r="O53" s="113">
        <f t="shared" si="6"/>
        <v>28.37</v>
      </c>
      <c r="P53" s="25"/>
      <c r="Q53" s="99" t="s">
        <v>10</v>
      </c>
      <c r="R53" s="99"/>
      <c r="S53" s="99">
        <v>1</v>
      </c>
      <c r="T53" s="99"/>
      <c r="U53" s="99">
        <v>1</v>
      </c>
      <c r="V53" s="53"/>
      <c r="W53" s="130" t="s">
        <v>57</v>
      </c>
      <c r="X53" s="73" t="s">
        <v>59</v>
      </c>
      <c r="Y53" s="238"/>
      <c r="Z53" s="239"/>
      <c r="AB53" s="193"/>
      <c r="AC53" s="193"/>
    </row>
    <row r="54" spans="1:29" s="28" customFormat="1" ht="15" customHeight="1" x14ac:dyDescent="0.15">
      <c r="A54" s="28">
        <v>40</v>
      </c>
      <c r="B54" s="103"/>
      <c r="C54" s="103"/>
      <c r="D54" s="103"/>
      <c r="E54" s="99"/>
      <c r="F54" s="99"/>
      <c r="G54" s="99">
        <v>23</v>
      </c>
      <c r="H54" s="99">
        <v>5</v>
      </c>
      <c r="I54" s="104">
        <v>20091</v>
      </c>
      <c r="J54" s="105">
        <v>41383</v>
      </c>
      <c r="K54" s="106">
        <f t="shared" si="3"/>
        <v>58</v>
      </c>
      <c r="L54" s="107">
        <f t="shared" si="4"/>
        <v>64</v>
      </c>
      <c r="M54" s="111" t="str">
        <f t="shared" si="5"/>
        <v/>
      </c>
      <c r="N54" s="112">
        <v>42303</v>
      </c>
      <c r="O54" s="113">
        <f t="shared" si="6"/>
        <v>30.25</v>
      </c>
      <c r="P54" s="25"/>
      <c r="Q54" s="99" t="s">
        <v>61</v>
      </c>
      <c r="R54" s="99"/>
      <c r="S54" s="99"/>
      <c r="T54" s="99"/>
      <c r="U54" s="99">
        <v>1</v>
      </c>
      <c r="V54" s="53"/>
      <c r="W54" s="130" t="s">
        <v>57</v>
      </c>
      <c r="X54" s="73" t="s">
        <v>75</v>
      </c>
      <c r="Y54" s="238"/>
      <c r="Z54" s="239"/>
      <c r="AB54" s="193"/>
      <c r="AC54" s="193"/>
    </row>
    <row r="55" spans="1:29" s="28" customFormat="1" ht="15" customHeight="1" x14ac:dyDescent="0.15">
      <c r="A55" s="28">
        <v>41</v>
      </c>
      <c r="B55" s="103"/>
      <c r="C55" s="103"/>
      <c r="D55" s="103"/>
      <c r="E55" s="99"/>
      <c r="F55" s="99"/>
      <c r="G55" s="99">
        <v>45</v>
      </c>
      <c r="H55" s="99">
        <v>3</v>
      </c>
      <c r="I55" s="104">
        <v>16438</v>
      </c>
      <c r="J55" s="105">
        <v>41409</v>
      </c>
      <c r="K55" s="106">
        <f t="shared" si="3"/>
        <v>68</v>
      </c>
      <c r="L55" s="107">
        <f t="shared" si="4"/>
        <v>74</v>
      </c>
      <c r="M55" s="111" t="str">
        <f t="shared" si="5"/>
        <v/>
      </c>
      <c r="N55" s="112">
        <v>42448</v>
      </c>
      <c r="O55" s="113">
        <f t="shared" si="6"/>
        <v>34.159999999999997</v>
      </c>
      <c r="P55" s="25"/>
      <c r="Q55" s="99" t="s">
        <v>61</v>
      </c>
      <c r="R55" s="99"/>
      <c r="S55" s="99">
        <v>1</v>
      </c>
      <c r="T55" s="99">
        <v>1</v>
      </c>
      <c r="U55" s="99"/>
      <c r="V55" s="53"/>
      <c r="W55" s="78" t="s">
        <v>57</v>
      </c>
      <c r="X55" s="93" t="s">
        <v>59</v>
      </c>
      <c r="Y55" s="238"/>
      <c r="Z55" s="239"/>
      <c r="AB55" s="193"/>
      <c r="AC55" s="193"/>
    </row>
    <row r="56" spans="1:29" s="28" customFormat="1" ht="15" customHeight="1" x14ac:dyDescent="0.15">
      <c r="A56" s="28">
        <v>42</v>
      </c>
      <c r="B56" s="103"/>
      <c r="C56" s="103"/>
      <c r="D56" s="103"/>
      <c r="E56" s="99"/>
      <c r="F56" s="99"/>
      <c r="G56" s="99">
        <v>55</v>
      </c>
      <c r="H56" s="99">
        <v>7</v>
      </c>
      <c r="I56" s="104">
        <v>20091</v>
      </c>
      <c r="J56" s="105">
        <v>41474</v>
      </c>
      <c r="K56" s="106">
        <f t="shared" si="3"/>
        <v>58</v>
      </c>
      <c r="L56" s="107">
        <f t="shared" si="4"/>
        <v>64</v>
      </c>
      <c r="M56" s="111" t="str">
        <f t="shared" si="5"/>
        <v/>
      </c>
      <c r="N56" s="112">
        <v>42546</v>
      </c>
      <c r="O56" s="113">
        <f t="shared" si="6"/>
        <v>35.24</v>
      </c>
      <c r="P56" s="25"/>
      <c r="Q56" s="99" t="s">
        <v>61</v>
      </c>
      <c r="R56" s="99"/>
      <c r="S56" s="99"/>
      <c r="T56" s="99">
        <v>1</v>
      </c>
      <c r="U56" s="99">
        <v>1</v>
      </c>
      <c r="V56" s="53"/>
      <c r="W56" s="130" t="s">
        <v>58</v>
      </c>
      <c r="X56" s="73"/>
      <c r="Y56" s="238"/>
      <c r="Z56" s="239"/>
      <c r="AB56" s="193"/>
      <c r="AC56" s="193"/>
    </row>
    <row r="57" spans="1:29" s="28" customFormat="1" ht="15" customHeight="1" x14ac:dyDescent="0.15">
      <c r="A57" s="28">
        <v>43</v>
      </c>
      <c r="B57" s="103"/>
      <c r="C57" s="103"/>
      <c r="D57" s="103"/>
      <c r="E57" s="99"/>
      <c r="F57" s="99"/>
      <c r="G57" s="99">
        <v>32</v>
      </c>
      <c r="H57" s="99">
        <v>3</v>
      </c>
      <c r="I57" s="104">
        <v>23745</v>
      </c>
      <c r="J57" s="105">
        <v>41739</v>
      </c>
      <c r="K57" s="106">
        <f t="shared" si="3"/>
        <v>49</v>
      </c>
      <c r="L57" s="107">
        <f t="shared" si="4"/>
        <v>54</v>
      </c>
      <c r="M57" s="111" t="str">
        <f t="shared" si="5"/>
        <v/>
      </c>
      <c r="N57" s="112">
        <v>42031</v>
      </c>
      <c r="O57" s="113">
        <f t="shared" si="6"/>
        <v>9.6</v>
      </c>
      <c r="P57" s="25"/>
      <c r="Q57" s="99" t="s">
        <v>61</v>
      </c>
      <c r="R57" s="99"/>
      <c r="S57" s="99">
        <v>1</v>
      </c>
      <c r="T57" s="99"/>
      <c r="U57" s="99"/>
      <c r="V57" s="53"/>
      <c r="W57" s="130" t="s">
        <v>77</v>
      </c>
      <c r="X57" s="73"/>
      <c r="Y57" s="238"/>
      <c r="Z57" s="239"/>
      <c r="AB57" s="193"/>
      <c r="AC57" s="193"/>
    </row>
    <row r="58" spans="1:29" s="28" customFormat="1" ht="15" customHeight="1" x14ac:dyDescent="0.15">
      <c r="A58" s="28">
        <v>44</v>
      </c>
      <c r="B58" s="103"/>
      <c r="C58" s="103"/>
      <c r="D58" s="103"/>
      <c r="E58" s="99"/>
      <c r="F58" s="99"/>
      <c r="G58" s="99">
        <v>22</v>
      </c>
      <c r="H58" s="99">
        <v>3</v>
      </c>
      <c r="I58" s="104">
        <v>27398</v>
      </c>
      <c r="J58" s="105">
        <v>41754</v>
      </c>
      <c r="K58" s="106">
        <f t="shared" si="3"/>
        <v>39</v>
      </c>
      <c r="L58" s="107">
        <f t="shared" si="4"/>
        <v>44</v>
      </c>
      <c r="M58" s="111" t="str">
        <f t="shared" si="5"/>
        <v/>
      </c>
      <c r="N58" s="112">
        <v>43038</v>
      </c>
      <c r="O58" s="113">
        <f t="shared" si="6"/>
        <v>42.21</v>
      </c>
      <c r="P58" s="25"/>
      <c r="Q58" s="99" t="s">
        <v>61</v>
      </c>
      <c r="R58" s="99"/>
      <c r="S58" s="99"/>
      <c r="T58" s="99"/>
      <c r="U58" s="99"/>
      <c r="V58" s="53"/>
      <c r="W58" s="130" t="s">
        <v>57</v>
      </c>
      <c r="X58" s="73" t="s">
        <v>76</v>
      </c>
      <c r="Y58" s="238"/>
      <c r="Z58" s="239"/>
      <c r="AB58" s="193"/>
      <c r="AC58" s="193"/>
    </row>
    <row r="59" spans="1:29" s="28" customFormat="1" ht="15" customHeight="1" x14ac:dyDescent="0.15">
      <c r="A59" s="28">
        <v>45</v>
      </c>
      <c r="B59" s="103"/>
      <c r="C59" s="103"/>
      <c r="D59" s="103"/>
      <c r="E59" s="99"/>
      <c r="F59" s="99"/>
      <c r="G59" s="99">
        <v>62</v>
      </c>
      <c r="H59" s="99">
        <v>25</v>
      </c>
      <c r="I59" s="104">
        <v>16442</v>
      </c>
      <c r="J59" s="105">
        <v>41821</v>
      </c>
      <c r="K59" s="106">
        <f t="shared" si="3"/>
        <v>69</v>
      </c>
      <c r="L59" s="107">
        <f t="shared" si="4"/>
        <v>74</v>
      </c>
      <c r="M59" s="111" t="str">
        <f t="shared" si="5"/>
        <v/>
      </c>
      <c r="N59" s="112">
        <v>42031</v>
      </c>
      <c r="O59" s="113">
        <f t="shared" si="6"/>
        <v>6.9</v>
      </c>
      <c r="P59" s="25"/>
      <c r="Q59" s="99" t="s">
        <v>10</v>
      </c>
      <c r="R59" s="99"/>
      <c r="S59" s="99">
        <v>1</v>
      </c>
      <c r="T59" s="99"/>
      <c r="U59" s="99">
        <v>1</v>
      </c>
      <c r="V59" s="53"/>
      <c r="W59" s="130" t="s">
        <v>58</v>
      </c>
      <c r="X59" s="73"/>
      <c r="Y59" s="238"/>
      <c r="Z59" s="239"/>
      <c r="AB59" s="193"/>
      <c r="AC59" s="193"/>
    </row>
    <row r="60" spans="1:29" s="28" customFormat="1" ht="15" customHeight="1" x14ac:dyDescent="0.15">
      <c r="A60" s="28">
        <v>46</v>
      </c>
      <c r="B60" s="103"/>
      <c r="C60" s="103"/>
      <c r="D60" s="103"/>
      <c r="E60" s="99"/>
      <c r="F60" s="99"/>
      <c r="G60" s="99">
        <v>8</v>
      </c>
      <c r="H60" s="99">
        <v>10</v>
      </c>
      <c r="I60" s="104">
        <v>16443</v>
      </c>
      <c r="J60" s="105">
        <v>41870</v>
      </c>
      <c r="K60" s="106">
        <f t="shared" si="3"/>
        <v>69</v>
      </c>
      <c r="L60" s="107">
        <f t="shared" si="4"/>
        <v>74</v>
      </c>
      <c r="M60" s="111" t="str">
        <f t="shared" si="5"/>
        <v/>
      </c>
      <c r="N60" s="112">
        <v>42240</v>
      </c>
      <c r="O60" s="113">
        <f t="shared" si="6"/>
        <v>12.16</v>
      </c>
      <c r="P60" s="25"/>
      <c r="Q60" s="99" t="s">
        <v>10</v>
      </c>
      <c r="R60" s="99"/>
      <c r="S60" s="99"/>
      <c r="T60" s="99">
        <v>1</v>
      </c>
      <c r="U60" s="99">
        <v>1</v>
      </c>
      <c r="V60" s="53"/>
      <c r="W60" s="130" t="s">
        <v>78</v>
      </c>
      <c r="X60" s="73"/>
      <c r="Y60" s="238"/>
      <c r="Z60" s="239"/>
      <c r="AB60" s="193"/>
      <c r="AC60" s="193"/>
    </row>
    <row r="61" spans="1:29" s="28" customFormat="1" ht="15" customHeight="1" x14ac:dyDescent="0.15">
      <c r="A61" s="28">
        <v>47</v>
      </c>
      <c r="B61" s="103"/>
      <c r="C61" s="103"/>
      <c r="D61" s="103"/>
      <c r="E61" s="99"/>
      <c r="F61" s="99"/>
      <c r="G61" s="99">
        <v>12</v>
      </c>
      <c r="H61" s="99">
        <v>9</v>
      </c>
      <c r="I61" s="104">
        <v>16438</v>
      </c>
      <c r="J61" s="105">
        <v>41939</v>
      </c>
      <c r="K61" s="106">
        <f t="shared" si="3"/>
        <v>69</v>
      </c>
      <c r="L61" s="107">
        <f t="shared" si="4"/>
        <v>74</v>
      </c>
      <c r="M61" s="111" t="str">
        <f t="shared" si="5"/>
        <v/>
      </c>
      <c r="N61" s="112">
        <v>42448</v>
      </c>
      <c r="O61" s="113">
        <f t="shared" si="6"/>
        <v>16.73</v>
      </c>
      <c r="P61" s="25"/>
      <c r="Q61" s="99" t="s">
        <v>10</v>
      </c>
      <c r="R61" s="99"/>
      <c r="S61" s="99">
        <v>1</v>
      </c>
      <c r="T61" s="99"/>
      <c r="U61" s="99"/>
      <c r="V61" s="53"/>
      <c r="W61" s="130" t="s">
        <v>57</v>
      </c>
      <c r="X61" s="73" t="s">
        <v>74</v>
      </c>
      <c r="Y61" s="238"/>
      <c r="Z61" s="239"/>
      <c r="AB61" s="193"/>
      <c r="AC61" s="193"/>
    </row>
    <row r="62" spans="1:29" s="28" customFormat="1" ht="15" customHeight="1" x14ac:dyDescent="0.15">
      <c r="A62" s="28">
        <v>48</v>
      </c>
      <c r="B62" s="103"/>
      <c r="C62" s="103"/>
      <c r="D62" s="103"/>
      <c r="E62" s="99"/>
      <c r="F62" s="99"/>
      <c r="G62" s="99">
        <v>33</v>
      </c>
      <c r="H62" s="99">
        <v>4</v>
      </c>
      <c r="I62" s="104">
        <v>20091</v>
      </c>
      <c r="J62" s="105">
        <v>41977</v>
      </c>
      <c r="K62" s="106">
        <f t="shared" si="3"/>
        <v>59</v>
      </c>
      <c r="L62" s="107">
        <f t="shared" si="4"/>
        <v>64</v>
      </c>
      <c r="M62" s="111" t="str">
        <f t="shared" si="5"/>
        <v/>
      </c>
      <c r="N62" s="112">
        <v>42031</v>
      </c>
      <c r="O62" s="113">
        <f t="shared" si="6"/>
        <v>1.78</v>
      </c>
      <c r="P62" s="25"/>
      <c r="Q62" s="99" t="s">
        <v>61</v>
      </c>
      <c r="R62" s="99"/>
      <c r="S62" s="99">
        <v>1</v>
      </c>
      <c r="T62" s="99">
        <v>1</v>
      </c>
      <c r="U62" s="99"/>
      <c r="V62" s="53"/>
      <c r="W62" s="130" t="s">
        <v>57</v>
      </c>
      <c r="X62" s="73" t="s">
        <v>60</v>
      </c>
      <c r="Y62" s="238"/>
      <c r="Z62" s="239"/>
      <c r="AB62" s="193"/>
      <c r="AC62" s="193"/>
    </row>
    <row r="63" spans="1:29" s="28" customFormat="1" ht="15" customHeight="1" x14ac:dyDescent="0.15">
      <c r="A63" s="28">
        <v>49</v>
      </c>
      <c r="B63" s="103"/>
      <c r="C63" s="103"/>
      <c r="D63" s="103"/>
      <c r="E63" s="99"/>
      <c r="F63" s="99"/>
      <c r="G63" s="99">
        <v>21</v>
      </c>
      <c r="H63" s="99">
        <v>15</v>
      </c>
      <c r="I63" s="104">
        <v>16438</v>
      </c>
      <c r="J63" s="105">
        <v>42325</v>
      </c>
      <c r="K63" s="106">
        <f t="shared" si="3"/>
        <v>70</v>
      </c>
      <c r="L63" s="107">
        <f t="shared" si="4"/>
        <v>74</v>
      </c>
      <c r="M63" s="111" t="str">
        <f t="shared" si="5"/>
        <v/>
      </c>
      <c r="N63" s="112">
        <v>42346</v>
      </c>
      <c r="O63" s="113">
        <f t="shared" si="6"/>
        <v>0.69</v>
      </c>
      <c r="P63" s="25"/>
      <c r="Q63" s="99" t="s">
        <v>10</v>
      </c>
      <c r="R63" s="99"/>
      <c r="S63" s="99">
        <v>1</v>
      </c>
      <c r="T63" s="99"/>
      <c r="U63" s="99"/>
      <c r="V63" s="53"/>
      <c r="W63" s="130" t="s">
        <v>57</v>
      </c>
      <c r="X63" s="73" t="s">
        <v>59</v>
      </c>
      <c r="Y63" s="238"/>
      <c r="Z63" s="239"/>
      <c r="AB63" s="193"/>
      <c r="AC63" s="193"/>
    </row>
    <row r="64" spans="1:29" s="28" customFormat="1" ht="15" customHeight="1" x14ac:dyDescent="0.15">
      <c r="A64" s="28">
        <v>50</v>
      </c>
      <c r="B64" s="103"/>
      <c r="C64" s="103"/>
      <c r="D64" s="103"/>
      <c r="E64" s="99"/>
      <c r="F64" s="99"/>
      <c r="G64" s="99">
        <v>16</v>
      </c>
      <c r="H64" s="99">
        <v>21</v>
      </c>
      <c r="I64" s="104">
        <v>20091</v>
      </c>
      <c r="J64" s="105">
        <v>42544</v>
      </c>
      <c r="K64" s="106">
        <f t="shared" si="3"/>
        <v>61</v>
      </c>
      <c r="L64" s="107">
        <f t="shared" si="4"/>
        <v>64</v>
      </c>
      <c r="M64" s="111" t="str">
        <f t="shared" si="5"/>
        <v/>
      </c>
      <c r="N64" s="112">
        <v>42664</v>
      </c>
      <c r="O64" s="113">
        <f t="shared" si="6"/>
        <v>3.95</v>
      </c>
      <c r="P64" s="25"/>
      <c r="Q64" s="99" t="s">
        <v>61</v>
      </c>
      <c r="R64" s="99"/>
      <c r="S64" s="99"/>
      <c r="T64" s="99"/>
      <c r="U64" s="99">
        <v>1</v>
      </c>
      <c r="V64" s="53"/>
      <c r="W64" s="130" t="s">
        <v>57</v>
      </c>
      <c r="X64" s="73" t="s">
        <v>75</v>
      </c>
      <c r="Y64" s="238"/>
      <c r="Z64" s="239"/>
      <c r="AB64" s="193"/>
      <c r="AC64" s="193"/>
    </row>
    <row r="65" spans="1:29" s="28" customFormat="1" ht="15" customHeight="1" x14ac:dyDescent="0.15">
      <c r="A65" s="28">
        <v>51</v>
      </c>
      <c r="B65" s="103"/>
      <c r="C65" s="103"/>
      <c r="D65" s="103"/>
      <c r="E65" s="99"/>
      <c r="F65" s="99"/>
      <c r="G65" s="99">
        <v>11</v>
      </c>
      <c r="H65" s="99">
        <v>27</v>
      </c>
      <c r="I65" s="104">
        <v>23745</v>
      </c>
      <c r="J65" s="105">
        <v>42584</v>
      </c>
      <c r="K65" s="106">
        <f t="shared" si="3"/>
        <v>51</v>
      </c>
      <c r="L65" s="107">
        <f t="shared" si="4"/>
        <v>54</v>
      </c>
      <c r="M65" s="111" t="str">
        <f t="shared" si="5"/>
        <v/>
      </c>
      <c r="N65" s="112">
        <v>42664</v>
      </c>
      <c r="O65" s="113">
        <f t="shared" si="6"/>
        <v>2.63</v>
      </c>
      <c r="P65" s="25"/>
      <c r="Q65" s="99" t="s">
        <v>61</v>
      </c>
      <c r="R65" s="99"/>
      <c r="S65" s="99">
        <v>1</v>
      </c>
      <c r="T65" s="99">
        <v>1</v>
      </c>
      <c r="U65" s="99">
        <v>1</v>
      </c>
      <c r="V65" s="53"/>
      <c r="W65" s="78" t="s">
        <v>57</v>
      </c>
      <c r="X65" s="93" t="s">
        <v>59</v>
      </c>
      <c r="Y65" s="238"/>
      <c r="Z65" s="239"/>
      <c r="AB65" s="193"/>
      <c r="AC65" s="193"/>
    </row>
    <row r="66" spans="1:29" s="28" customFormat="1" ht="15" customHeight="1" x14ac:dyDescent="0.15">
      <c r="A66" s="28">
        <v>52</v>
      </c>
      <c r="B66" s="103"/>
      <c r="C66" s="103"/>
      <c r="D66" s="103"/>
      <c r="E66" s="99"/>
      <c r="F66" s="99"/>
      <c r="G66" s="99">
        <v>6</v>
      </c>
      <c r="H66" s="99">
        <v>33</v>
      </c>
      <c r="I66" s="104">
        <v>27398</v>
      </c>
      <c r="J66" s="105">
        <v>42705</v>
      </c>
      <c r="K66" s="106">
        <f t="shared" si="3"/>
        <v>41</v>
      </c>
      <c r="L66" s="107">
        <f t="shared" si="4"/>
        <v>44</v>
      </c>
      <c r="M66" s="111" t="str">
        <f t="shared" si="5"/>
        <v/>
      </c>
      <c r="N66" s="112">
        <v>43339</v>
      </c>
      <c r="O66" s="113">
        <f t="shared" si="6"/>
        <v>20.84</v>
      </c>
      <c r="P66" s="25"/>
      <c r="Q66" s="99" t="s">
        <v>61</v>
      </c>
      <c r="R66" s="99"/>
      <c r="S66" s="99"/>
      <c r="T66" s="99">
        <v>1</v>
      </c>
      <c r="U66" s="99"/>
      <c r="V66" s="53"/>
      <c r="W66" s="130" t="s">
        <v>58</v>
      </c>
      <c r="X66" s="73"/>
      <c r="Y66" s="238"/>
      <c r="Z66" s="239"/>
      <c r="AB66" s="193"/>
      <c r="AC66" s="193"/>
    </row>
    <row r="67" spans="1:29" s="28" customFormat="1" ht="15" customHeight="1" x14ac:dyDescent="0.15">
      <c r="A67" s="28">
        <v>53</v>
      </c>
      <c r="B67" s="103"/>
      <c r="C67" s="103"/>
      <c r="D67" s="103"/>
      <c r="E67" s="99"/>
      <c r="F67" s="99"/>
      <c r="G67" s="99">
        <v>23</v>
      </c>
      <c r="H67" s="99">
        <v>5</v>
      </c>
      <c r="I67" s="104">
        <v>16442</v>
      </c>
      <c r="J67" s="105">
        <v>43094</v>
      </c>
      <c r="K67" s="106">
        <f t="shared" si="3"/>
        <v>72</v>
      </c>
      <c r="L67" s="107">
        <f t="shared" si="4"/>
        <v>74</v>
      </c>
      <c r="M67" s="111" t="str">
        <f t="shared" si="5"/>
        <v/>
      </c>
      <c r="N67" s="112">
        <v>43250</v>
      </c>
      <c r="O67" s="113">
        <f t="shared" si="6"/>
        <v>5.13</v>
      </c>
      <c r="P67" s="25"/>
      <c r="Q67" s="99" t="s">
        <v>61</v>
      </c>
      <c r="R67" s="99"/>
      <c r="S67" s="99">
        <v>1</v>
      </c>
      <c r="T67" s="99"/>
      <c r="U67" s="99">
        <v>1</v>
      </c>
      <c r="V67" s="53"/>
      <c r="W67" s="130" t="s">
        <v>77</v>
      </c>
      <c r="X67" s="73"/>
      <c r="Y67" s="238"/>
      <c r="Z67" s="239"/>
      <c r="AB67" s="193"/>
      <c r="AC67" s="193"/>
    </row>
    <row r="68" spans="1:29" s="28" customFormat="1" ht="15" customHeight="1" x14ac:dyDescent="0.15">
      <c r="A68" s="28">
        <v>54</v>
      </c>
      <c r="B68" s="103"/>
      <c r="C68" s="103"/>
      <c r="D68" s="103"/>
      <c r="E68" s="99"/>
      <c r="F68" s="99"/>
      <c r="G68" s="99">
        <v>45</v>
      </c>
      <c r="H68" s="99">
        <v>3</v>
      </c>
      <c r="I68" s="104">
        <v>16443</v>
      </c>
      <c r="J68" s="105">
        <v>43278</v>
      </c>
      <c r="K68" s="106">
        <f t="shared" si="3"/>
        <v>73</v>
      </c>
      <c r="L68" s="107">
        <f t="shared" si="4"/>
        <v>74</v>
      </c>
      <c r="M68" s="111" t="str">
        <f t="shared" si="5"/>
        <v/>
      </c>
      <c r="N68" s="112">
        <v>43305</v>
      </c>
      <c r="O68" s="113">
        <f t="shared" si="6"/>
        <v>0.89</v>
      </c>
      <c r="P68" s="25"/>
      <c r="Q68" s="99" t="s">
        <v>61</v>
      </c>
      <c r="R68" s="99"/>
      <c r="S68" s="99"/>
      <c r="T68" s="99"/>
      <c r="U68" s="99"/>
      <c r="V68" s="53"/>
      <c r="W68" s="130" t="s">
        <v>57</v>
      </c>
      <c r="X68" s="73" t="s">
        <v>76</v>
      </c>
      <c r="Y68" s="238"/>
      <c r="Z68" s="239"/>
      <c r="AB68" s="193"/>
      <c r="AC68" s="193"/>
    </row>
    <row r="69" spans="1:29" s="28" customFormat="1" ht="15" customHeight="1" x14ac:dyDescent="0.15">
      <c r="A69" s="28">
        <v>55</v>
      </c>
      <c r="B69" s="103"/>
      <c r="C69" s="103"/>
      <c r="D69" s="103"/>
      <c r="E69" s="99"/>
      <c r="F69" s="99"/>
      <c r="G69" s="99">
        <v>55</v>
      </c>
      <c r="H69" s="99">
        <v>7</v>
      </c>
      <c r="I69" s="104">
        <v>16438</v>
      </c>
      <c r="J69" s="105">
        <v>43459</v>
      </c>
      <c r="K69" s="106">
        <f t="shared" si="3"/>
        <v>73</v>
      </c>
      <c r="L69" s="107">
        <f t="shared" si="4"/>
        <v>74</v>
      </c>
      <c r="M69" s="111" t="str">
        <f t="shared" si="5"/>
        <v/>
      </c>
      <c r="N69" s="112">
        <v>43521</v>
      </c>
      <c r="O69" s="113">
        <f t="shared" si="6"/>
        <v>2.04</v>
      </c>
      <c r="P69" s="25"/>
      <c r="Q69" s="99" t="s">
        <v>10</v>
      </c>
      <c r="R69" s="99"/>
      <c r="S69" s="99">
        <v>1</v>
      </c>
      <c r="T69" s="99"/>
      <c r="U69" s="99"/>
      <c r="V69" s="53"/>
      <c r="W69" s="130" t="s">
        <v>58</v>
      </c>
      <c r="X69" s="73"/>
      <c r="Y69" s="238"/>
      <c r="Z69" s="239"/>
      <c r="AB69" s="193"/>
      <c r="AC69" s="193"/>
    </row>
    <row r="70" spans="1:29" s="28" customFormat="1" ht="15" customHeight="1" x14ac:dyDescent="0.15">
      <c r="A70" s="28">
        <v>56</v>
      </c>
      <c r="B70" s="103"/>
      <c r="C70" s="103"/>
      <c r="D70" s="103"/>
      <c r="E70" s="99"/>
      <c r="F70" s="99"/>
      <c r="G70" s="99">
        <v>32</v>
      </c>
      <c r="H70" s="99">
        <v>3</v>
      </c>
      <c r="I70" s="104">
        <v>20091</v>
      </c>
      <c r="J70" s="105">
        <v>42914</v>
      </c>
      <c r="K70" s="106">
        <f t="shared" si="3"/>
        <v>62</v>
      </c>
      <c r="L70" s="107">
        <f t="shared" si="4"/>
        <v>64</v>
      </c>
      <c r="M70" s="111">
        <f t="shared" si="5"/>
        <v>30.12</v>
      </c>
      <c r="N70" s="112"/>
      <c r="O70" s="113" t="str">
        <f t="shared" si="6"/>
        <v/>
      </c>
      <c r="P70" s="25"/>
      <c r="Q70" s="99" t="s">
        <v>10</v>
      </c>
      <c r="R70" s="99"/>
      <c r="S70" s="99"/>
      <c r="T70" s="99">
        <v>1</v>
      </c>
      <c r="U70" s="99">
        <v>1</v>
      </c>
      <c r="V70" s="53"/>
      <c r="W70" s="130" t="s">
        <v>78</v>
      </c>
      <c r="X70" s="73"/>
      <c r="Y70" s="238"/>
      <c r="Z70" s="239"/>
      <c r="AB70" s="193"/>
      <c r="AC70" s="193"/>
    </row>
    <row r="71" spans="1:29" s="28" customFormat="1" ht="15" customHeight="1" x14ac:dyDescent="0.15">
      <c r="A71" s="28">
        <v>57</v>
      </c>
      <c r="B71" s="103"/>
      <c r="C71" s="103"/>
      <c r="D71" s="103"/>
      <c r="E71" s="99"/>
      <c r="F71" s="99"/>
      <c r="G71" s="99">
        <v>22</v>
      </c>
      <c r="H71" s="99">
        <v>3</v>
      </c>
      <c r="I71" s="104">
        <v>16438</v>
      </c>
      <c r="J71" s="105">
        <v>43186</v>
      </c>
      <c r="K71" s="106">
        <f t="shared" si="3"/>
        <v>73</v>
      </c>
      <c r="L71" s="107">
        <f t="shared" si="4"/>
        <v>74</v>
      </c>
      <c r="M71" s="111">
        <f t="shared" si="5"/>
        <v>21.17</v>
      </c>
      <c r="N71" s="112"/>
      <c r="O71" s="113" t="str">
        <f t="shared" si="6"/>
        <v/>
      </c>
      <c r="P71" s="25"/>
      <c r="Q71" s="99" t="s">
        <v>10</v>
      </c>
      <c r="R71" s="99"/>
      <c r="S71" s="99">
        <v>1</v>
      </c>
      <c r="T71" s="99"/>
      <c r="U71" s="99">
        <v>1</v>
      </c>
      <c r="V71" s="53"/>
      <c r="W71" s="130" t="s">
        <v>57</v>
      </c>
      <c r="X71" s="73" t="s">
        <v>74</v>
      </c>
      <c r="Y71" s="238"/>
      <c r="Z71" s="239"/>
      <c r="AB71" s="193"/>
      <c r="AC71" s="193"/>
    </row>
    <row r="72" spans="1:29" s="28" customFormat="1" ht="15" customHeight="1" x14ac:dyDescent="0.15">
      <c r="A72" s="28">
        <v>58</v>
      </c>
      <c r="B72" s="103"/>
      <c r="C72" s="103"/>
      <c r="D72" s="103"/>
      <c r="E72" s="99"/>
      <c r="F72" s="99"/>
      <c r="G72" s="99">
        <v>62</v>
      </c>
      <c r="H72" s="99">
        <v>25</v>
      </c>
      <c r="I72" s="104">
        <v>20091</v>
      </c>
      <c r="J72" s="105">
        <v>43369</v>
      </c>
      <c r="K72" s="106">
        <f t="shared" si="3"/>
        <v>63</v>
      </c>
      <c r="L72" s="107">
        <f t="shared" si="4"/>
        <v>64</v>
      </c>
      <c r="M72" s="111">
        <f t="shared" si="5"/>
        <v>15.16</v>
      </c>
      <c r="N72" s="112"/>
      <c r="O72" s="113" t="str">
        <f t="shared" si="6"/>
        <v/>
      </c>
      <c r="P72" s="25"/>
      <c r="Q72" s="99" t="s">
        <v>61</v>
      </c>
      <c r="R72" s="99"/>
      <c r="S72" s="99">
        <v>1</v>
      </c>
      <c r="T72" s="99">
        <v>1</v>
      </c>
      <c r="U72" s="99"/>
      <c r="V72" s="53"/>
      <c r="W72" s="130" t="s">
        <v>57</v>
      </c>
      <c r="X72" s="73" t="s">
        <v>60</v>
      </c>
      <c r="Y72" s="238"/>
      <c r="Z72" s="239"/>
      <c r="AB72" s="193"/>
      <c r="AC72" s="193"/>
    </row>
    <row r="73" spans="1:29" s="28" customFormat="1" ht="15" customHeight="1" x14ac:dyDescent="0.15">
      <c r="A73" s="28">
        <v>59</v>
      </c>
      <c r="B73" s="103"/>
      <c r="C73" s="103"/>
      <c r="D73" s="103"/>
      <c r="E73" s="99"/>
      <c r="F73" s="99"/>
      <c r="G73" s="99">
        <v>8</v>
      </c>
      <c r="H73" s="99">
        <v>10</v>
      </c>
      <c r="I73" s="104">
        <v>23745</v>
      </c>
      <c r="J73" s="105">
        <v>39916</v>
      </c>
      <c r="K73" s="106">
        <f t="shared" si="3"/>
        <v>44</v>
      </c>
      <c r="L73" s="107">
        <f t="shared" si="4"/>
        <v>54</v>
      </c>
      <c r="M73" s="111" t="str">
        <f t="shared" si="5"/>
        <v/>
      </c>
      <c r="N73" s="112">
        <v>42241</v>
      </c>
      <c r="O73" s="113">
        <f t="shared" si="6"/>
        <v>76.44</v>
      </c>
      <c r="P73" s="25"/>
      <c r="Q73" s="99" t="s">
        <v>10</v>
      </c>
      <c r="R73" s="99"/>
      <c r="S73" s="99">
        <v>1</v>
      </c>
      <c r="T73" s="99"/>
      <c r="U73" s="99"/>
      <c r="V73" s="53"/>
      <c r="W73" s="130" t="s">
        <v>57</v>
      </c>
      <c r="X73" s="73" t="s">
        <v>59</v>
      </c>
      <c r="Y73" s="238"/>
      <c r="Z73" s="239"/>
      <c r="AB73" s="193"/>
      <c r="AC73" s="193"/>
    </row>
    <row r="74" spans="1:29" s="28" customFormat="1" ht="15" customHeight="1" x14ac:dyDescent="0.15">
      <c r="A74" s="28">
        <v>60</v>
      </c>
      <c r="B74" s="103"/>
      <c r="C74" s="103"/>
      <c r="D74" s="103"/>
      <c r="E74" s="99"/>
      <c r="F74" s="99"/>
      <c r="G74" s="99">
        <v>12</v>
      </c>
      <c r="H74" s="99">
        <v>9</v>
      </c>
      <c r="I74" s="104">
        <v>27398</v>
      </c>
      <c r="J74" s="105">
        <v>39996</v>
      </c>
      <c r="K74" s="106">
        <f t="shared" si="3"/>
        <v>34</v>
      </c>
      <c r="L74" s="107">
        <f t="shared" si="4"/>
        <v>44</v>
      </c>
      <c r="M74" s="111" t="str">
        <f t="shared" si="5"/>
        <v/>
      </c>
      <c r="N74" s="112">
        <v>42424</v>
      </c>
      <c r="O74" s="113">
        <f t="shared" si="6"/>
        <v>79.819999999999993</v>
      </c>
      <c r="P74" s="25"/>
      <c r="Q74" s="99" t="s">
        <v>61</v>
      </c>
      <c r="R74" s="99"/>
      <c r="S74" s="99"/>
      <c r="T74" s="99"/>
      <c r="U74" s="99"/>
      <c r="V74" s="53"/>
      <c r="W74" s="130" t="s">
        <v>57</v>
      </c>
      <c r="X74" s="73" t="s">
        <v>75</v>
      </c>
      <c r="Y74" s="238"/>
      <c r="Z74" s="239"/>
      <c r="AB74" s="193"/>
      <c r="AC74" s="193"/>
    </row>
    <row r="75" spans="1:29" s="28" customFormat="1" ht="15" customHeight="1" x14ac:dyDescent="0.15">
      <c r="A75" s="28">
        <v>61</v>
      </c>
      <c r="B75" s="103"/>
      <c r="C75" s="103"/>
      <c r="D75" s="103"/>
      <c r="E75" s="99"/>
      <c r="F75" s="99"/>
      <c r="G75" s="99">
        <v>33</v>
      </c>
      <c r="H75" s="99">
        <v>4</v>
      </c>
      <c r="I75" s="104">
        <v>16442</v>
      </c>
      <c r="J75" s="105">
        <v>40420</v>
      </c>
      <c r="K75" s="106">
        <f t="shared" si="3"/>
        <v>65</v>
      </c>
      <c r="L75" s="107">
        <f t="shared" si="4"/>
        <v>74</v>
      </c>
      <c r="M75" s="111" t="str">
        <f t="shared" si="5"/>
        <v/>
      </c>
      <c r="N75" s="112">
        <v>42940</v>
      </c>
      <c r="O75" s="113">
        <f t="shared" si="6"/>
        <v>82.85</v>
      </c>
      <c r="P75" s="25"/>
      <c r="Q75" s="99" t="s">
        <v>61</v>
      </c>
      <c r="R75" s="99"/>
      <c r="S75" s="99">
        <v>1</v>
      </c>
      <c r="T75" s="99">
        <v>1</v>
      </c>
      <c r="U75" s="99">
        <v>1</v>
      </c>
      <c r="V75" s="53"/>
      <c r="W75" s="78" t="s">
        <v>57</v>
      </c>
      <c r="X75" s="93" t="s">
        <v>59</v>
      </c>
      <c r="Y75" s="238"/>
      <c r="Z75" s="239"/>
      <c r="AB75" s="193"/>
      <c r="AC75" s="193"/>
    </row>
    <row r="76" spans="1:29" s="28" customFormat="1" ht="15" customHeight="1" x14ac:dyDescent="0.15">
      <c r="A76" s="28">
        <v>62</v>
      </c>
      <c r="B76" s="103"/>
      <c r="C76" s="103"/>
      <c r="D76" s="103"/>
      <c r="E76" s="99"/>
      <c r="F76" s="99"/>
      <c r="G76" s="99">
        <v>21</v>
      </c>
      <c r="H76" s="99">
        <v>15</v>
      </c>
      <c r="I76" s="104">
        <v>16443</v>
      </c>
      <c r="J76" s="105">
        <v>40785</v>
      </c>
      <c r="K76" s="106">
        <f t="shared" si="3"/>
        <v>66</v>
      </c>
      <c r="L76" s="107">
        <f t="shared" si="4"/>
        <v>74</v>
      </c>
      <c r="M76" s="111" t="str">
        <f t="shared" si="5"/>
        <v/>
      </c>
      <c r="N76" s="112">
        <v>42823</v>
      </c>
      <c r="O76" s="113">
        <f t="shared" si="6"/>
        <v>67</v>
      </c>
      <c r="P76" s="25"/>
      <c r="Q76" s="99" t="s">
        <v>61</v>
      </c>
      <c r="R76" s="99"/>
      <c r="S76" s="99"/>
      <c r="T76" s="99">
        <v>1</v>
      </c>
      <c r="U76" s="99">
        <v>1</v>
      </c>
      <c r="V76" s="53"/>
      <c r="W76" s="130" t="s">
        <v>58</v>
      </c>
      <c r="X76" s="73"/>
      <c r="Y76" s="238"/>
      <c r="Z76" s="239"/>
      <c r="AB76" s="193"/>
      <c r="AC76" s="193"/>
    </row>
    <row r="77" spans="1:29" s="28" customFormat="1" ht="15" customHeight="1" x14ac:dyDescent="0.15">
      <c r="A77" s="28">
        <v>63</v>
      </c>
      <c r="B77" s="103"/>
      <c r="C77" s="103"/>
      <c r="D77" s="103"/>
      <c r="E77" s="99"/>
      <c r="F77" s="99"/>
      <c r="G77" s="99">
        <v>16</v>
      </c>
      <c r="H77" s="99">
        <v>21</v>
      </c>
      <c r="I77" s="104">
        <v>16438</v>
      </c>
      <c r="J77" s="105">
        <v>41033</v>
      </c>
      <c r="K77" s="106">
        <f t="shared" si="3"/>
        <v>67</v>
      </c>
      <c r="L77" s="107">
        <f t="shared" si="4"/>
        <v>74</v>
      </c>
      <c r="M77" s="111" t="str">
        <f t="shared" si="5"/>
        <v/>
      </c>
      <c r="N77" s="112">
        <v>43494</v>
      </c>
      <c r="O77" s="113">
        <f t="shared" si="6"/>
        <v>80.91</v>
      </c>
      <c r="P77" s="25"/>
      <c r="Q77" s="99" t="s">
        <v>61</v>
      </c>
      <c r="R77" s="99"/>
      <c r="S77" s="99">
        <v>1</v>
      </c>
      <c r="T77" s="99"/>
      <c r="U77" s="99"/>
      <c r="V77" s="53"/>
      <c r="W77" s="130" t="s">
        <v>77</v>
      </c>
      <c r="X77" s="73"/>
      <c r="Y77" s="238"/>
      <c r="Z77" s="239"/>
      <c r="AB77" s="193"/>
      <c r="AC77" s="193"/>
    </row>
    <row r="78" spans="1:29" s="28" customFormat="1" ht="15" customHeight="1" x14ac:dyDescent="0.15">
      <c r="A78" s="28">
        <v>64</v>
      </c>
      <c r="B78" s="103"/>
      <c r="C78" s="103"/>
      <c r="D78" s="103"/>
      <c r="E78" s="99"/>
      <c r="F78" s="99"/>
      <c r="G78" s="99">
        <v>11</v>
      </c>
      <c r="H78" s="99">
        <v>27</v>
      </c>
      <c r="I78" s="104">
        <v>20091</v>
      </c>
      <c r="J78" s="105">
        <v>41268</v>
      </c>
      <c r="K78" s="106">
        <f t="shared" si="3"/>
        <v>57</v>
      </c>
      <c r="L78" s="107">
        <f t="shared" si="4"/>
        <v>64</v>
      </c>
      <c r="M78" s="111" t="str">
        <f t="shared" si="5"/>
        <v/>
      </c>
      <c r="N78" s="112">
        <v>43250</v>
      </c>
      <c r="O78" s="113">
        <f t="shared" si="6"/>
        <v>65.16</v>
      </c>
      <c r="P78" s="25"/>
      <c r="Q78" s="99" t="s">
        <v>61</v>
      </c>
      <c r="R78" s="99"/>
      <c r="S78" s="99"/>
      <c r="T78" s="99"/>
      <c r="U78" s="99">
        <v>1</v>
      </c>
      <c r="V78" s="53"/>
      <c r="W78" s="130" t="s">
        <v>57</v>
      </c>
      <c r="X78" s="73" t="s">
        <v>76</v>
      </c>
      <c r="Y78" s="238"/>
      <c r="Z78" s="239"/>
      <c r="AB78" s="193"/>
      <c r="AC78" s="193"/>
    </row>
    <row r="79" spans="1:29" s="28" customFormat="1" ht="15" customHeight="1" x14ac:dyDescent="0.15">
      <c r="A79" s="28">
        <v>65</v>
      </c>
      <c r="B79" s="103"/>
      <c r="C79" s="103"/>
      <c r="D79" s="103"/>
      <c r="E79" s="99"/>
      <c r="F79" s="99"/>
      <c r="G79" s="99">
        <v>6</v>
      </c>
      <c r="H79" s="99">
        <v>33</v>
      </c>
      <c r="I79" s="104">
        <v>16438</v>
      </c>
      <c r="J79" s="105">
        <v>41351</v>
      </c>
      <c r="K79" s="106">
        <f t="shared" si="3"/>
        <v>68</v>
      </c>
      <c r="L79" s="107">
        <f t="shared" si="4"/>
        <v>74</v>
      </c>
      <c r="M79" s="111" t="str">
        <f t="shared" si="5"/>
        <v/>
      </c>
      <c r="N79" s="112">
        <v>42823</v>
      </c>
      <c r="O79" s="113">
        <f t="shared" ref="O79:O110" si="7">IF(N79="","",IF(N79-J79=0,0,ROUND((N79-J79)/(365/12),2)))</f>
        <v>48.39</v>
      </c>
      <c r="P79" s="25"/>
      <c r="Q79" s="99" t="s">
        <v>10</v>
      </c>
      <c r="R79" s="99"/>
      <c r="S79" s="99">
        <v>1</v>
      </c>
      <c r="T79" s="99"/>
      <c r="U79" s="99"/>
      <c r="V79" s="53"/>
      <c r="W79" s="130" t="s">
        <v>58</v>
      </c>
      <c r="X79" s="73"/>
      <c r="Y79" s="238"/>
      <c r="Z79" s="239"/>
      <c r="AB79" s="193"/>
      <c r="AC79" s="193"/>
    </row>
    <row r="80" spans="1:29" s="28" customFormat="1" ht="15" customHeight="1" x14ac:dyDescent="0.15">
      <c r="A80" s="28">
        <v>66</v>
      </c>
      <c r="B80" s="103"/>
      <c r="C80" s="103"/>
      <c r="D80" s="103"/>
      <c r="E80" s="99"/>
      <c r="F80" s="99"/>
      <c r="G80" s="99">
        <v>23</v>
      </c>
      <c r="H80" s="99">
        <v>5</v>
      </c>
      <c r="I80" s="104">
        <v>20091</v>
      </c>
      <c r="J80" s="105">
        <v>41585</v>
      </c>
      <c r="K80" s="106">
        <f t="shared" ref="K80:K143" si="8">IF(I80="","",DATEDIF(I80,J80,"Y"))</f>
        <v>58</v>
      </c>
      <c r="L80" s="107">
        <f t="shared" ref="L80:L143" si="9">IF(I80="","",DATEDIF(I80,$K$2,"Y"))</f>
        <v>64</v>
      </c>
      <c r="M80" s="111" t="str">
        <f t="shared" ref="M80:M143" si="10">IF(N80="",IF(J80="","",ROUND(($K$2-J80)/(365/12),2)),"")</f>
        <v/>
      </c>
      <c r="N80" s="112">
        <v>42016</v>
      </c>
      <c r="O80" s="113">
        <f t="shared" si="7"/>
        <v>14.17</v>
      </c>
      <c r="P80" s="25"/>
      <c r="Q80" s="99" t="s">
        <v>10</v>
      </c>
      <c r="R80" s="99"/>
      <c r="S80" s="99"/>
      <c r="T80" s="99">
        <v>1</v>
      </c>
      <c r="U80" s="99"/>
      <c r="V80" s="53"/>
      <c r="W80" s="130" t="s">
        <v>78</v>
      </c>
      <c r="X80" s="73"/>
      <c r="Y80" s="238"/>
      <c r="Z80" s="239"/>
      <c r="AB80" s="193"/>
      <c r="AC80" s="193"/>
    </row>
    <row r="81" spans="1:29" s="28" customFormat="1" ht="15" customHeight="1" x14ac:dyDescent="0.15">
      <c r="A81" s="28">
        <v>67</v>
      </c>
      <c r="B81" s="103"/>
      <c r="C81" s="103"/>
      <c r="D81" s="103"/>
      <c r="E81" s="99"/>
      <c r="F81" s="99"/>
      <c r="G81" s="99">
        <v>45</v>
      </c>
      <c r="H81" s="99">
        <v>3</v>
      </c>
      <c r="I81" s="104">
        <v>23745</v>
      </c>
      <c r="J81" s="105">
        <v>41597</v>
      </c>
      <c r="K81" s="106">
        <f t="shared" si="8"/>
        <v>48</v>
      </c>
      <c r="L81" s="107">
        <f t="shared" si="9"/>
        <v>54</v>
      </c>
      <c r="M81" s="111" t="str">
        <f t="shared" si="10"/>
        <v/>
      </c>
      <c r="N81" s="112">
        <v>42424</v>
      </c>
      <c r="O81" s="113">
        <f t="shared" si="7"/>
        <v>27.19</v>
      </c>
      <c r="P81" s="25"/>
      <c r="Q81" s="99" t="s">
        <v>10</v>
      </c>
      <c r="R81" s="99"/>
      <c r="S81" s="99">
        <v>1</v>
      </c>
      <c r="T81" s="99"/>
      <c r="U81" s="99">
        <v>1</v>
      </c>
      <c r="V81" s="53"/>
      <c r="W81" s="130" t="s">
        <v>57</v>
      </c>
      <c r="X81" s="73" t="s">
        <v>74</v>
      </c>
      <c r="Y81" s="238"/>
      <c r="Z81" s="239"/>
      <c r="AB81" s="193"/>
      <c r="AC81" s="193"/>
    </row>
    <row r="82" spans="1:29" s="28" customFormat="1" ht="15" customHeight="1" x14ac:dyDescent="0.15">
      <c r="A82" s="28">
        <v>68</v>
      </c>
      <c r="B82" s="103"/>
      <c r="C82" s="103"/>
      <c r="D82" s="103"/>
      <c r="E82" s="99"/>
      <c r="F82" s="99"/>
      <c r="G82" s="99">
        <v>55</v>
      </c>
      <c r="H82" s="99">
        <v>7</v>
      </c>
      <c r="I82" s="104">
        <v>27398</v>
      </c>
      <c r="J82" s="105">
        <v>41768</v>
      </c>
      <c r="K82" s="106">
        <f t="shared" si="8"/>
        <v>39</v>
      </c>
      <c r="L82" s="107">
        <f t="shared" si="9"/>
        <v>44</v>
      </c>
      <c r="M82" s="111" t="str">
        <f t="shared" si="10"/>
        <v/>
      </c>
      <c r="N82" s="112">
        <v>43615</v>
      </c>
      <c r="O82" s="113">
        <f t="shared" si="7"/>
        <v>60.72</v>
      </c>
      <c r="P82" s="25"/>
      <c r="Q82" s="99" t="s">
        <v>61</v>
      </c>
      <c r="R82" s="99"/>
      <c r="S82" s="99">
        <v>1</v>
      </c>
      <c r="T82" s="99">
        <v>1</v>
      </c>
      <c r="U82" s="99">
        <v>1</v>
      </c>
      <c r="V82" s="53"/>
      <c r="W82" s="130" t="s">
        <v>57</v>
      </c>
      <c r="X82" s="73" t="s">
        <v>60</v>
      </c>
      <c r="Y82" s="238"/>
      <c r="Z82" s="239"/>
      <c r="AB82" s="193"/>
      <c r="AC82" s="193"/>
    </row>
    <row r="83" spans="1:29" s="28" customFormat="1" ht="15" customHeight="1" x14ac:dyDescent="0.15">
      <c r="A83" s="28">
        <v>69</v>
      </c>
      <c r="B83" s="103"/>
      <c r="C83" s="103"/>
      <c r="D83" s="103"/>
      <c r="E83" s="99"/>
      <c r="F83" s="99"/>
      <c r="G83" s="99">
        <v>32</v>
      </c>
      <c r="H83" s="99">
        <v>3</v>
      </c>
      <c r="I83" s="104">
        <v>16442</v>
      </c>
      <c r="J83" s="105">
        <v>42178</v>
      </c>
      <c r="K83" s="106">
        <f t="shared" si="8"/>
        <v>70</v>
      </c>
      <c r="L83" s="107">
        <f t="shared" si="9"/>
        <v>74</v>
      </c>
      <c r="M83" s="111" t="str">
        <f t="shared" si="10"/>
        <v/>
      </c>
      <c r="N83" s="112">
        <v>43129</v>
      </c>
      <c r="O83" s="113">
        <f t="shared" si="7"/>
        <v>31.27</v>
      </c>
      <c r="P83" s="25"/>
      <c r="Q83" s="99" t="s">
        <v>10</v>
      </c>
      <c r="R83" s="99"/>
      <c r="S83" s="99">
        <v>1</v>
      </c>
      <c r="T83" s="99"/>
      <c r="U83" s="99"/>
      <c r="V83" s="53"/>
      <c r="W83" s="130" t="s">
        <v>57</v>
      </c>
      <c r="X83" s="73" t="s">
        <v>59</v>
      </c>
      <c r="Y83" s="238"/>
      <c r="Z83" s="239"/>
      <c r="AB83" s="193"/>
      <c r="AC83" s="193"/>
    </row>
    <row r="84" spans="1:29" s="28" customFormat="1" ht="15" customHeight="1" x14ac:dyDescent="0.15">
      <c r="A84" s="28">
        <v>70</v>
      </c>
      <c r="B84" s="103"/>
      <c r="C84" s="103"/>
      <c r="D84" s="103"/>
      <c r="E84" s="99"/>
      <c r="F84" s="99"/>
      <c r="G84" s="99">
        <v>22</v>
      </c>
      <c r="H84" s="99">
        <v>3</v>
      </c>
      <c r="I84" s="104">
        <v>16443</v>
      </c>
      <c r="J84" s="105">
        <v>42509</v>
      </c>
      <c r="K84" s="106">
        <f t="shared" si="8"/>
        <v>71</v>
      </c>
      <c r="L84" s="107">
        <f t="shared" si="9"/>
        <v>74</v>
      </c>
      <c r="M84" s="111" t="str">
        <f t="shared" si="10"/>
        <v/>
      </c>
      <c r="N84" s="112">
        <v>43129</v>
      </c>
      <c r="O84" s="113">
        <f t="shared" si="7"/>
        <v>20.38</v>
      </c>
      <c r="P84" s="25"/>
      <c r="Q84" s="99" t="s">
        <v>61</v>
      </c>
      <c r="R84" s="99"/>
      <c r="S84" s="99"/>
      <c r="T84" s="99"/>
      <c r="U84" s="99"/>
      <c r="V84" s="53"/>
      <c r="W84" s="130" t="s">
        <v>57</v>
      </c>
      <c r="X84" s="73" t="s">
        <v>75</v>
      </c>
      <c r="Y84" s="238"/>
      <c r="Z84" s="239"/>
      <c r="AB84" s="193"/>
      <c r="AC84" s="193"/>
    </row>
    <row r="85" spans="1:29" s="28" customFormat="1" ht="15" customHeight="1" x14ac:dyDescent="0.15">
      <c r="A85" s="28">
        <v>71</v>
      </c>
      <c r="B85" s="103"/>
      <c r="C85" s="103"/>
      <c r="D85" s="103"/>
      <c r="E85" s="99"/>
      <c r="F85" s="99"/>
      <c r="G85" s="99">
        <v>62</v>
      </c>
      <c r="H85" s="99">
        <v>25</v>
      </c>
      <c r="I85" s="104">
        <v>16438</v>
      </c>
      <c r="J85" s="105">
        <v>42685</v>
      </c>
      <c r="K85" s="106">
        <f t="shared" si="8"/>
        <v>71</v>
      </c>
      <c r="L85" s="107">
        <f t="shared" si="9"/>
        <v>74</v>
      </c>
      <c r="M85" s="111" t="str">
        <f t="shared" si="10"/>
        <v/>
      </c>
      <c r="N85" s="112">
        <v>43339</v>
      </c>
      <c r="O85" s="113">
        <f t="shared" si="7"/>
        <v>21.5</v>
      </c>
      <c r="P85" s="25"/>
      <c r="Q85" s="99" t="s">
        <v>61</v>
      </c>
      <c r="R85" s="99"/>
      <c r="S85" s="99">
        <v>1</v>
      </c>
      <c r="T85" s="99">
        <v>1</v>
      </c>
      <c r="U85" s="99"/>
      <c r="V85" s="53"/>
      <c r="W85" s="78" t="s">
        <v>57</v>
      </c>
      <c r="X85" s="93" t="s">
        <v>59</v>
      </c>
      <c r="Y85" s="238"/>
      <c r="Z85" s="239"/>
      <c r="AB85" s="193"/>
      <c r="AC85" s="193"/>
    </row>
    <row r="86" spans="1:29" s="28" customFormat="1" ht="15" customHeight="1" x14ac:dyDescent="0.15">
      <c r="A86" s="28">
        <v>72</v>
      </c>
      <c r="B86" s="103"/>
      <c r="C86" s="103"/>
      <c r="D86" s="103"/>
      <c r="E86" s="99"/>
      <c r="F86" s="99"/>
      <c r="G86" s="99">
        <v>8</v>
      </c>
      <c r="H86" s="99">
        <v>10</v>
      </c>
      <c r="I86" s="104">
        <v>20091</v>
      </c>
      <c r="J86" s="105">
        <v>42724</v>
      </c>
      <c r="K86" s="106">
        <f t="shared" si="8"/>
        <v>61</v>
      </c>
      <c r="L86" s="107">
        <f t="shared" si="9"/>
        <v>64</v>
      </c>
      <c r="M86" s="111" t="str">
        <f t="shared" si="10"/>
        <v/>
      </c>
      <c r="N86" s="112">
        <v>43615</v>
      </c>
      <c r="O86" s="113">
        <f t="shared" si="7"/>
        <v>29.29</v>
      </c>
      <c r="P86" s="25"/>
      <c r="Q86" s="99" t="s">
        <v>61</v>
      </c>
      <c r="R86" s="99"/>
      <c r="S86" s="99"/>
      <c r="T86" s="99">
        <v>1</v>
      </c>
      <c r="U86" s="99">
        <v>1</v>
      </c>
      <c r="V86" s="53"/>
      <c r="W86" s="130" t="s">
        <v>58</v>
      </c>
      <c r="X86" s="73"/>
      <c r="Y86" s="238"/>
      <c r="Z86" s="239"/>
      <c r="AB86" s="193"/>
      <c r="AC86" s="193"/>
    </row>
    <row r="87" spans="1:29" s="28" customFormat="1" ht="15" customHeight="1" x14ac:dyDescent="0.15">
      <c r="A87" s="28">
        <v>73</v>
      </c>
      <c r="B87" s="103"/>
      <c r="C87" s="103"/>
      <c r="D87" s="103"/>
      <c r="E87" s="99"/>
      <c r="F87" s="99"/>
      <c r="G87" s="99">
        <v>12</v>
      </c>
      <c r="H87" s="99">
        <v>9</v>
      </c>
      <c r="I87" s="104">
        <v>16438</v>
      </c>
      <c r="J87" s="105">
        <v>36256</v>
      </c>
      <c r="K87" s="106">
        <f t="shared" si="8"/>
        <v>54</v>
      </c>
      <c r="L87" s="107">
        <f t="shared" si="9"/>
        <v>74</v>
      </c>
      <c r="M87" s="111">
        <f t="shared" si="10"/>
        <v>249.01</v>
      </c>
      <c r="N87" s="112"/>
      <c r="O87" s="113" t="str">
        <f t="shared" si="7"/>
        <v/>
      </c>
      <c r="P87" s="25"/>
      <c r="Q87" s="99" t="s">
        <v>61</v>
      </c>
      <c r="R87" s="99"/>
      <c r="S87" s="99">
        <v>1</v>
      </c>
      <c r="T87" s="99"/>
      <c r="U87" s="99">
        <v>1</v>
      </c>
      <c r="V87" s="53"/>
      <c r="W87" s="130" t="s">
        <v>77</v>
      </c>
      <c r="X87" s="73"/>
      <c r="Y87" s="238"/>
      <c r="Z87" s="239"/>
      <c r="AB87" s="193"/>
      <c r="AC87" s="193"/>
    </row>
    <row r="88" spans="1:29" s="28" customFormat="1" ht="15" customHeight="1" x14ac:dyDescent="0.15">
      <c r="A88" s="28">
        <v>74</v>
      </c>
      <c r="B88" s="103"/>
      <c r="C88" s="103"/>
      <c r="D88" s="103"/>
      <c r="E88" s="99"/>
      <c r="F88" s="99"/>
      <c r="G88" s="99">
        <v>33</v>
      </c>
      <c r="H88" s="99">
        <v>4</v>
      </c>
      <c r="I88" s="104">
        <v>20091</v>
      </c>
      <c r="J88" s="105">
        <v>40785</v>
      </c>
      <c r="K88" s="106">
        <f t="shared" si="8"/>
        <v>56</v>
      </c>
      <c r="L88" s="107">
        <f t="shared" si="9"/>
        <v>64</v>
      </c>
      <c r="M88" s="111" t="str">
        <f t="shared" si="10"/>
        <v/>
      </c>
      <c r="N88" s="112">
        <v>42640</v>
      </c>
      <c r="O88" s="113">
        <f t="shared" si="7"/>
        <v>60.99</v>
      </c>
      <c r="P88" s="25"/>
      <c r="Q88" s="99" t="s">
        <v>61</v>
      </c>
      <c r="R88" s="99"/>
      <c r="S88" s="99"/>
      <c r="T88" s="99"/>
      <c r="U88" s="99"/>
      <c r="V88" s="53"/>
      <c r="W88" s="130" t="s">
        <v>57</v>
      </c>
      <c r="X88" s="73" t="s">
        <v>76</v>
      </c>
      <c r="Y88" s="238"/>
      <c r="Z88" s="239"/>
      <c r="AB88" s="193"/>
      <c r="AC88" s="193"/>
    </row>
    <row r="89" spans="1:29" s="28" customFormat="1" ht="15" customHeight="1" x14ac:dyDescent="0.15">
      <c r="A89" s="28">
        <v>75</v>
      </c>
      <c r="B89" s="103"/>
      <c r="C89" s="103"/>
      <c r="D89" s="103"/>
      <c r="E89" s="99"/>
      <c r="F89" s="99"/>
      <c r="G89" s="99">
        <v>21</v>
      </c>
      <c r="H89" s="99">
        <v>15</v>
      </c>
      <c r="I89" s="104">
        <v>23745</v>
      </c>
      <c r="J89" s="105">
        <v>40953</v>
      </c>
      <c r="K89" s="106">
        <f t="shared" si="8"/>
        <v>47</v>
      </c>
      <c r="L89" s="107">
        <f t="shared" si="9"/>
        <v>54</v>
      </c>
      <c r="M89" s="111" t="str">
        <f t="shared" si="10"/>
        <v/>
      </c>
      <c r="N89" s="112">
        <v>42940</v>
      </c>
      <c r="O89" s="113">
        <f t="shared" si="7"/>
        <v>65.33</v>
      </c>
      <c r="P89" s="25"/>
      <c r="Q89" s="99" t="s">
        <v>10</v>
      </c>
      <c r="R89" s="99"/>
      <c r="S89" s="99">
        <v>1</v>
      </c>
      <c r="T89" s="99"/>
      <c r="U89" s="99">
        <v>1</v>
      </c>
      <c r="V89" s="53"/>
      <c r="W89" s="130" t="s">
        <v>58</v>
      </c>
      <c r="X89" s="73"/>
      <c r="Y89" s="238"/>
      <c r="Z89" s="239"/>
      <c r="AB89" s="193"/>
      <c r="AC89" s="193"/>
    </row>
    <row r="90" spans="1:29" s="28" customFormat="1" ht="15" customHeight="1" x14ac:dyDescent="0.15">
      <c r="A90" s="28">
        <v>76</v>
      </c>
      <c r="B90" s="103"/>
      <c r="C90" s="103"/>
      <c r="D90" s="103"/>
      <c r="E90" s="99"/>
      <c r="F90" s="99"/>
      <c r="G90" s="99">
        <v>16</v>
      </c>
      <c r="H90" s="99">
        <v>21</v>
      </c>
      <c r="I90" s="104">
        <v>27398</v>
      </c>
      <c r="J90" s="105">
        <v>41838</v>
      </c>
      <c r="K90" s="106">
        <f t="shared" si="8"/>
        <v>39</v>
      </c>
      <c r="L90" s="107">
        <f t="shared" si="9"/>
        <v>44</v>
      </c>
      <c r="M90" s="111" t="str">
        <f t="shared" si="10"/>
        <v/>
      </c>
      <c r="N90" s="112">
        <v>42045</v>
      </c>
      <c r="O90" s="113">
        <f t="shared" si="7"/>
        <v>6.81</v>
      </c>
      <c r="P90" s="25"/>
      <c r="Q90" s="99" t="s">
        <v>10</v>
      </c>
      <c r="R90" s="99"/>
      <c r="S90" s="99"/>
      <c r="T90" s="99">
        <v>1</v>
      </c>
      <c r="U90" s="99"/>
      <c r="V90" s="53"/>
      <c r="W90" s="130" t="s">
        <v>78</v>
      </c>
      <c r="X90" s="73"/>
      <c r="Y90" s="238"/>
      <c r="Z90" s="239"/>
      <c r="AB90" s="193"/>
      <c r="AC90" s="193"/>
    </row>
    <row r="91" spans="1:29" s="28" customFormat="1" ht="15" customHeight="1" x14ac:dyDescent="0.15">
      <c r="A91" s="28">
        <v>77</v>
      </c>
      <c r="B91" s="103"/>
      <c r="C91" s="103"/>
      <c r="D91" s="103"/>
      <c r="E91" s="99"/>
      <c r="F91" s="99"/>
      <c r="G91" s="99">
        <v>11</v>
      </c>
      <c r="H91" s="99">
        <v>27</v>
      </c>
      <c r="I91" s="104">
        <v>16442</v>
      </c>
      <c r="J91" s="105">
        <v>42940</v>
      </c>
      <c r="K91" s="106">
        <f t="shared" si="8"/>
        <v>72</v>
      </c>
      <c r="L91" s="107">
        <f t="shared" si="9"/>
        <v>74</v>
      </c>
      <c r="M91" s="111">
        <f t="shared" si="10"/>
        <v>29.26</v>
      </c>
      <c r="N91" s="112"/>
      <c r="O91" s="113" t="str">
        <f t="shared" si="7"/>
        <v/>
      </c>
      <c r="P91" s="25"/>
      <c r="Q91" s="99" t="s">
        <v>10</v>
      </c>
      <c r="R91" s="99"/>
      <c r="S91" s="99">
        <v>1</v>
      </c>
      <c r="T91" s="99"/>
      <c r="U91" s="99"/>
      <c r="V91" s="53"/>
      <c r="W91" s="130" t="s">
        <v>57</v>
      </c>
      <c r="X91" s="73" t="s">
        <v>74</v>
      </c>
      <c r="Y91" s="238"/>
      <c r="Z91" s="239"/>
      <c r="AB91" s="193"/>
      <c r="AC91" s="193"/>
    </row>
    <row r="92" spans="1:29" s="28" customFormat="1" ht="15" customHeight="1" x14ac:dyDescent="0.15">
      <c r="A92" s="28">
        <v>78</v>
      </c>
      <c r="B92" s="103"/>
      <c r="C92" s="103"/>
      <c r="D92" s="103"/>
      <c r="E92" s="99"/>
      <c r="F92" s="99"/>
      <c r="G92" s="99">
        <v>6</v>
      </c>
      <c r="H92" s="99">
        <v>33</v>
      </c>
      <c r="I92" s="104">
        <v>16443</v>
      </c>
      <c r="J92" s="105">
        <v>41746</v>
      </c>
      <c r="K92" s="106">
        <f t="shared" si="8"/>
        <v>69</v>
      </c>
      <c r="L92" s="107">
        <f t="shared" si="9"/>
        <v>74</v>
      </c>
      <c r="M92" s="111" t="str">
        <f t="shared" si="10"/>
        <v/>
      </c>
      <c r="N92" s="112">
        <v>42114</v>
      </c>
      <c r="O92" s="113">
        <f t="shared" si="7"/>
        <v>12.1</v>
      </c>
      <c r="P92" s="25"/>
      <c r="Q92" s="99" t="s">
        <v>61</v>
      </c>
      <c r="R92" s="99"/>
      <c r="S92" s="99">
        <v>1</v>
      </c>
      <c r="T92" s="99">
        <v>1</v>
      </c>
      <c r="U92" s="99">
        <v>1</v>
      </c>
      <c r="V92" s="53"/>
      <c r="W92" s="130" t="s">
        <v>57</v>
      </c>
      <c r="X92" s="73" t="s">
        <v>60</v>
      </c>
      <c r="Y92" s="238"/>
      <c r="Z92" s="239"/>
      <c r="AB92" s="193"/>
      <c r="AC92" s="193"/>
    </row>
    <row r="93" spans="1:29" s="28" customFormat="1" ht="15" customHeight="1" x14ac:dyDescent="0.15">
      <c r="A93" s="28">
        <v>79</v>
      </c>
      <c r="B93" s="103"/>
      <c r="C93" s="103"/>
      <c r="D93" s="103"/>
      <c r="E93" s="99"/>
      <c r="F93" s="99"/>
      <c r="G93" s="99">
        <v>23</v>
      </c>
      <c r="H93" s="99">
        <v>5</v>
      </c>
      <c r="I93" s="104">
        <v>16438</v>
      </c>
      <c r="J93" s="105">
        <v>41977</v>
      </c>
      <c r="K93" s="106">
        <f t="shared" si="8"/>
        <v>69</v>
      </c>
      <c r="L93" s="107">
        <f t="shared" si="9"/>
        <v>74</v>
      </c>
      <c r="M93" s="111" t="str">
        <f t="shared" si="10"/>
        <v/>
      </c>
      <c r="N93" s="112">
        <v>43278</v>
      </c>
      <c r="O93" s="113">
        <f t="shared" si="7"/>
        <v>42.77</v>
      </c>
      <c r="P93" s="25"/>
      <c r="Q93" s="99" t="s">
        <v>10</v>
      </c>
      <c r="R93" s="99"/>
      <c r="S93" s="99">
        <v>1</v>
      </c>
      <c r="T93" s="99"/>
      <c r="U93" s="99">
        <v>1</v>
      </c>
      <c r="V93" s="53"/>
      <c r="W93" s="130" t="s">
        <v>57</v>
      </c>
      <c r="X93" s="73" t="s">
        <v>59</v>
      </c>
      <c r="Y93" s="238"/>
      <c r="Z93" s="239"/>
      <c r="AB93" s="193"/>
      <c r="AC93" s="193"/>
    </row>
    <row r="94" spans="1:29" s="28" customFormat="1" ht="15" customHeight="1" x14ac:dyDescent="0.15">
      <c r="A94" s="28">
        <v>80</v>
      </c>
      <c r="B94" s="103"/>
      <c r="C94" s="103"/>
      <c r="D94" s="103"/>
      <c r="E94" s="99"/>
      <c r="F94" s="99"/>
      <c r="G94" s="99">
        <v>45</v>
      </c>
      <c r="H94" s="99">
        <v>3</v>
      </c>
      <c r="I94" s="104">
        <v>20091</v>
      </c>
      <c r="J94" s="105">
        <v>42559</v>
      </c>
      <c r="K94" s="106">
        <f t="shared" si="8"/>
        <v>61</v>
      </c>
      <c r="L94" s="107">
        <f t="shared" si="9"/>
        <v>64</v>
      </c>
      <c r="M94" s="111" t="str">
        <f t="shared" si="10"/>
        <v/>
      </c>
      <c r="N94" s="112">
        <v>42712</v>
      </c>
      <c r="O94" s="113">
        <f t="shared" si="7"/>
        <v>5.03</v>
      </c>
      <c r="P94" s="25"/>
      <c r="Q94" s="99" t="s">
        <v>61</v>
      </c>
      <c r="R94" s="99"/>
      <c r="S94" s="99"/>
      <c r="T94" s="99"/>
      <c r="U94" s="99"/>
      <c r="V94" s="53"/>
      <c r="W94" s="130" t="s">
        <v>57</v>
      </c>
      <c r="X94" s="73" t="s">
        <v>75</v>
      </c>
      <c r="Y94" s="238"/>
      <c r="Z94" s="239"/>
      <c r="AB94" s="193"/>
      <c r="AC94" s="193"/>
    </row>
    <row r="95" spans="1:29" s="28" customFormat="1" ht="15" customHeight="1" x14ac:dyDescent="0.15">
      <c r="A95" s="28">
        <v>81</v>
      </c>
      <c r="B95" s="103"/>
      <c r="C95" s="103"/>
      <c r="D95" s="103"/>
      <c r="E95" s="99"/>
      <c r="F95" s="99"/>
      <c r="G95" s="99">
        <v>55</v>
      </c>
      <c r="H95" s="99">
        <v>7</v>
      </c>
      <c r="I95" s="104">
        <v>16438</v>
      </c>
      <c r="J95" s="105">
        <v>42711</v>
      </c>
      <c r="K95" s="106">
        <f t="shared" si="8"/>
        <v>71</v>
      </c>
      <c r="L95" s="107">
        <f t="shared" si="9"/>
        <v>74</v>
      </c>
      <c r="M95" s="111" t="str">
        <f t="shared" si="10"/>
        <v/>
      </c>
      <c r="N95" s="112">
        <v>43129</v>
      </c>
      <c r="O95" s="113">
        <f t="shared" si="7"/>
        <v>13.74</v>
      </c>
      <c r="P95" s="25"/>
      <c r="Q95" s="99" t="s">
        <v>61</v>
      </c>
      <c r="R95" s="99"/>
      <c r="S95" s="99">
        <v>1</v>
      </c>
      <c r="T95" s="99">
        <v>1</v>
      </c>
      <c r="U95" s="99"/>
      <c r="V95" s="53"/>
      <c r="W95" s="78" t="s">
        <v>57</v>
      </c>
      <c r="X95" s="93" t="s">
        <v>59</v>
      </c>
      <c r="Y95" s="238"/>
      <c r="Z95" s="239"/>
      <c r="AB95" s="193"/>
      <c r="AC95" s="193"/>
    </row>
    <row r="96" spans="1:29" s="28" customFormat="1" ht="15" customHeight="1" x14ac:dyDescent="0.15">
      <c r="A96" s="28">
        <v>82</v>
      </c>
      <c r="B96" s="103"/>
      <c r="C96" s="103"/>
      <c r="D96" s="103"/>
      <c r="E96" s="99"/>
      <c r="F96" s="99"/>
      <c r="G96" s="99">
        <v>32</v>
      </c>
      <c r="H96" s="99">
        <v>3</v>
      </c>
      <c r="I96" s="104">
        <v>20091</v>
      </c>
      <c r="J96" s="105">
        <v>41298</v>
      </c>
      <c r="K96" s="106">
        <f t="shared" si="8"/>
        <v>58</v>
      </c>
      <c r="L96" s="107">
        <f t="shared" si="9"/>
        <v>64</v>
      </c>
      <c r="M96" s="111">
        <f t="shared" si="10"/>
        <v>83.24</v>
      </c>
      <c r="N96" s="112"/>
      <c r="O96" s="113" t="str">
        <f t="shared" si="7"/>
        <v/>
      </c>
      <c r="P96" s="25"/>
      <c r="Q96" s="99" t="s">
        <v>61</v>
      </c>
      <c r="R96" s="99"/>
      <c r="S96" s="99"/>
      <c r="T96" s="99">
        <v>1</v>
      </c>
      <c r="U96" s="99"/>
      <c r="V96" s="53"/>
      <c r="W96" s="130" t="s">
        <v>58</v>
      </c>
      <c r="X96" s="73"/>
      <c r="Y96" s="238"/>
      <c r="Z96" s="239"/>
      <c r="AB96" s="193"/>
      <c r="AC96" s="193"/>
    </row>
    <row r="97" spans="1:29" s="28" customFormat="1" ht="15" customHeight="1" x14ac:dyDescent="0.15">
      <c r="A97" s="28">
        <v>83</v>
      </c>
      <c r="B97" s="103"/>
      <c r="C97" s="103"/>
      <c r="D97" s="103"/>
      <c r="E97" s="99"/>
      <c r="F97" s="99"/>
      <c r="G97" s="99">
        <v>22</v>
      </c>
      <c r="H97" s="99">
        <v>3</v>
      </c>
      <c r="I97" s="104">
        <v>16438</v>
      </c>
      <c r="J97" s="105">
        <v>43403</v>
      </c>
      <c r="K97" s="106">
        <f t="shared" si="8"/>
        <v>73</v>
      </c>
      <c r="L97" s="107">
        <f t="shared" si="9"/>
        <v>74</v>
      </c>
      <c r="M97" s="111">
        <f t="shared" si="10"/>
        <v>14.04</v>
      </c>
      <c r="N97" s="112"/>
      <c r="O97" s="113" t="str">
        <f t="shared" si="7"/>
        <v/>
      </c>
      <c r="P97" s="25"/>
      <c r="Q97" s="99" t="s">
        <v>61</v>
      </c>
      <c r="R97" s="99"/>
      <c r="S97" s="99">
        <v>1</v>
      </c>
      <c r="T97" s="99"/>
      <c r="U97" s="99">
        <v>1</v>
      </c>
      <c r="V97" s="53"/>
      <c r="W97" s="130" t="s">
        <v>77</v>
      </c>
      <c r="X97" s="73"/>
      <c r="Y97" s="238"/>
      <c r="Z97" s="239"/>
      <c r="AB97" s="193"/>
      <c r="AC97" s="193"/>
    </row>
    <row r="98" spans="1:29" s="28" customFormat="1" ht="15" customHeight="1" x14ac:dyDescent="0.15">
      <c r="A98" s="28">
        <v>84</v>
      </c>
      <c r="B98" s="103"/>
      <c r="C98" s="103"/>
      <c r="D98" s="103"/>
      <c r="E98" s="99"/>
      <c r="F98" s="99"/>
      <c r="G98" s="99">
        <v>62</v>
      </c>
      <c r="H98" s="99">
        <v>25</v>
      </c>
      <c r="I98" s="104">
        <v>20091</v>
      </c>
      <c r="J98" s="105">
        <v>42213</v>
      </c>
      <c r="K98" s="106">
        <f t="shared" si="8"/>
        <v>60</v>
      </c>
      <c r="L98" s="107">
        <f t="shared" si="9"/>
        <v>64</v>
      </c>
      <c r="M98" s="111">
        <f t="shared" si="10"/>
        <v>53.16</v>
      </c>
      <c r="N98" s="112"/>
      <c r="O98" s="113" t="str">
        <f t="shared" si="7"/>
        <v/>
      </c>
      <c r="P98" s="25"/>
      <c r="Q98" s="99" t="s">
        <v>61</v>
      </c>
      <c r="R98" s="99"/>
      <c r="S98" s="99"/>
      <c r="T98" s="99"/>
      <c r="U98" s="99">
        <v>1</v>
      </c>
      <c r="V98" s="53"/>
      <c r="W98" s="130" t="s">
        <v>57</v>
      </c>
      <c r="X98" s="73" t="s">
        <v>76</v>
      </c>
      <c r="Y98" s="238"/>
      <c r="Z98" s="239"/>
      <c r="AB98" s="193"/>
      <c r="AC98" s="193"/>
    </row>
    <row r="99" spans="1:29" s="28" customFormat="1" ht="15" customHeight="1" x14ac:dyDescent="0.15">
      <c r="A99" s="28">
        <v>85</v>
      </c>
      <c r="B99" s="103"/>
      <c r="C99" s="103"/>
      <c r="D99" s="103"/>
      <c r="E99" s="99"/>
      <c r="F99" s="99"/>
      <c r="G99" s="99">
        <v>8</v>
      </c>
      <c r="H99" s="99">
        <v>10</v>
      </c>
      <c r="I99" s="104">
        <v>23745</v>
      </c>
      <c r="J99" s="105">
        <v>42254</v>
      </c>
      <c r="K99" s="106">
        <f t="shared" si="8"/>
        <v>50</v>
      </c>
      <c r="L99" s="107">
        <f t="shared" si="9"/>
        <v>54</v>
      </c>
      <c r="M99" s="111">
        <f t="shared" si="10"/>
        <v>51.81</v>
      </c>
      <c r="N99" s="112"/>
      <c r="O99" s="113" t="str">
        <f t="shared" si="7"/>
        <v/>
      </c>
      <c r="P99" s="25"/>
      <c r="Q99" s="99" t="s">
        <v>10</v>
      </c>
      <c r="R99" s="99"/>
      <c r="S99" s="99">
        <v>1</v>
      </c>
      <c r="T99" s="99"/>
      <c r="U99" s="99"/>
      <c r="V99" s="53"/>
      <c r="W99" s="130" t="s">
        <v>58</v>
      </c>
      <c r="X99" s="73"/>
      <c r="Y99" s="238"/>
      <c r="Z99" s="239"/>
      <c r="AB99" s="193"/>
      <c r="AC99" s="193"/>
    </row>
    <row r="100" spans="1:29" s="28" customFormat="1" ht="15" customHeight="1" x14ac:dyDescent="0.15">
      <c r="A100" s="28">
        <v>86</v>
      </c>
      <c r="B100" s="103"/>
      <c r="C100" s="103"/>
      <c r="D100" s="103"/>
      <c r="E100" s="99"/>
      <c r="F100" s="99"/>
      <c r="G100" s="99">
        <v>12</v>
      </c>
      <c r="H100" s="99">
        <v>9</v>
      </c>
      <c r="I100" s="104">
        <v>27398</v>
      </c>
      <c r="J100" s="105">
        <v>43521</v>
      </c>
      <c r="K100" s="106">
        <f t="shared" si="8"/>
        <v>44</v>
      </c>
      <c r="L100" s="107">
        <f t="shared" si="9"/>
        <v>44</v>
      </c>
      <c r="M100" s="111">
        <f t="shared" si="10"/>
        <v>10.16</v>
      </c>
      <c r="N100" s="112"/>
      <c r="O100" s="113" t="str">
        <f t="shared" si="7"/>
        <v/>
      </c>
      <c r="P100" s="25"/>
      <c r="Q100" s="99" t="s">
        <v>10</v>
      </c>
      <c r="R100" s="99"/>
      <c r="S100" s="99"/>
      <c r="T100" s="99">
        <v>1</v>
      </c>
      <c r="U100" s="99">
        <v>1</v>
      </c>
      <c r="V100" s="53"/>
      <c r="W100" s="130" t="s">
        <v>78</v>
      </c>
      <c r="X100" s="73"/>
      <c r="Y100" s="238"/>
      <c r="Z100" s="239"/>
      <c r="AB100" s="193"/>
      <c r="AC100" s="193"/>
    </row>
    <row r="101" spans="1:29" s="28" customFormat="1" ht="15" customHeight="1" x14ac:dyDescent="0.15">
      <c r="A101" s="28">
        <v>87</v>
      </c>
      <c r="B101" s="103"/>
      <c r="C101" s="103"/>
      <c r="D101" s="103"/>
      <c r="E101" s="99"/>
      <c r="F101" s="99"/>
      <c r="G101" s="99">
        <v>33</v>
      </c>
      <c r="H101" s="99">
        <v>4</v>
      </c>
      <c r="I101" s="104">
        <v>16438</v>
      </c>
      <c r="J101" s="105">
        <v>39265</v>
      </c>
      <c r="K101" s="106">
        <f t="shared" si="8"/>
        <v>62</v>
      </c>
      <c r="L101" s="107">
        <f t="shared" si="9"/>
        <v>74</v>
      </c>
      <c r="M101" s="111" t="str">
        <f t="shared" si="10"/>
        <v/>
      </c>
      <c r="N101" s="112">
        <v>42150</v>
      </c>
      <c r="O101" s="113">
        <f t="shared" si="7"/>
        <v>94.85</v>
      </c>
      <c r="P101" s="25"/>
      <c r="Q101" s="99" t="s">
        <v>10</v>
      </c>
      <c r="R101" s="99"/>
      <c r="S101" s="99">
        <v>1</v>
      </c>
      <c r="T101" s="99"/>
      <c r="U101" s="99"/>
      <c r="V101" s="53"/>
      <c r="W101" s="130" t="s">
        <v>57</v>
      </c>
      <c r="X101" s="73" t="s">
        <v>74</v>
      </c>
      <c r="Y101" s="238"/>
      <c r="Z101" s="239"/>
      <c r="AB101" s="193"/>
      <c r="AC101" s="193"/>
    </row>
    <row r="102" spans="1:29" s="28" customFormat="1" ht="15" customHeight="1" x14ac:dyDescent="0.15">
      <c r="A102" s="28">
        <v>88</v>
      </c>
      <c r="B102" s="103"/>
      <c r="C102" s="103"/>
      <c r="D102" s="103"/>
      <c r="E102" s="99"/>
      <c r="F102" s="99"/>
      <c r="G102" s="99">
        <v>21</v>
      </c>
      <c r="H102" s="99">
        <v>15</v>
      </c>
      <c r="I102" s="104">
        <v>20091</v>
      </c>
      <c r="J102" s="105">
        <v>39377</v>
      </c>
      <c r="K102" s="106">
        <f t="shared" si="8"/>
        <v>52</v>
      </c>
      <c r="L102" s="107">
        <f t="shared" si="9"/>
        <v>64</v>
      </c>
      <c r="M102" s="111" t="str">
        <f t="shared" si="10"/>
        <v/>
      </c>
      <c r="N102" s="112">
        <v>42516</v>
      </c>
      <c r="O102" s="113">
        <f t="shared" si="7"/>
        <v>103.2</v>
      </c>
      <c r="P102" s="25"/>
      <c r="Q102" s="99" t="s">
        <v>61</v>
      </c>
      <c r="R102" s="99"/>
      <c r="S102" s="99">
        <v>1</v>
      </c>
      <c r="T102" s="99">
        <v>1</v>
      </c>
      <c r="U102" s="99"/>
      <c r="V102" s="53"/>
      <c r="W102" s="130" t="s">
        <v>57</v>
      </c>
      <c r="X102" s="73" t="s">
        <v>60</v>
      </c>
      <c r="Y102" s="238"/>
      <c r="Z102" s="239"/>
      <c r="AB102" s="193"/>
      <c r="AC102" s="193"/>
    </row>
    <row r="103" spans="1:29" s="28" customFormat="1" ht="15" customHeight="1" x14ac:dyDescent="0.15">
      <c r="A103" s="28">
        <v>89</v>
      </c>
      <c r="B103" s="103"/>
      <c r="C103" s="103"/>
      <c r="D103" s="103"/>
      <c r="E103" s="99"/>
      <c r="F103" s="99"/>
      <c r="G103" s="99">
        <v>16</v>
      </c>
      <c r="H103" s="99">
        <v>21</v>
      </c>
      <c r="I103" s="104">
        <v>23745</v>
      </c>
      <c r="J103" s="105">
        <v>39954</v>
      </c>
      <c r="K103" s="106">
        <f t="shared" si="8"/>
        <v>44</v>
      </c>
      <c r="L103" s="107">
        <f t="shared" si="9"/>
        <v>54</v>
      </c>
      <c r="M103" s="111" t="str">
        <f t="shared" si="10"/>
        <v/>
      </c>
      <c r="N103" s="112">
        <v>42794</v>
      </c>
      <c r="O103" s="113">
        <f t="shared" si="7"/>
        <v>93.37</v>
      </c>
      <c r="P103" s="25"/>
      <c r="Q103" s="99" t="s">
        <v>10</v>
      </c>
      <c r="R103" s="99"/>
      <c r="S103" s="99">
        <v>1</v>
      </c>
      <c r="T103" s="99"/>
      <c r="U103" s="99">
        <v>1</v>
      </c>
      <c r="V103" s="53"/>
      <c r="W103" s="130" t="s">
        <v>57</v>
      </c>
      <c r="X103" s="73" t="s">
        <v>59</v>
      </c>
      <c r="Y103" s="238"/>
      <c r="Z103" s="239"/>
      <c r="AB103" s="193"/>
      <c r="AC103" s="193"/>
    </row>
    <row r="104" spans="1:29" s="28" customFormat="1" ht="15" customHeight="1" x14ac:dyDescent="0.15">
      <c r="A104" s="28">
        <v>90</v>
      </c>
      <c r="B104" s="103"/>
      <c r="C104" s="103"/>
      <c r="D104" s="103"/>
      <c r="E104" s="99"/>
      <c r="F104" s="99"/>
      <c r="G104" s="99">
        <v>11</v>
      </c>
      <c r="H104" s="99">
        <v>27</v>
      </c>
      <c r="I104" s="104">
        <v>16438</v>
      </c>
      <c r="J104" s="105">
        <v>43403</v>
      </c>
      <c r="K104" s="106">
        <f t="shared" si="8"/>
        <v>73</v>
      </c>
      <c r="L104" s="107">
        <f t="shared" si="9"/>
        <v>74</v>
      </c>
      <c r="M104" s="111">
        <f t="shared" si="10"/>
        <v>14.04</v>
      </c>
      <c r="N104" s="112"/>
      <c r="O104" s="113" t="str">
        <f t="shared" si="7"/>
        <v/>
      </c>
      <c r="P104" s="25"/>
      <c r="Q104" s="99" t="s">
        <v>61</v>
      </c>
      <c r="R104" s="99"/>
      <c r="S104" s="99"/>
      <c r="T104" s="99"/>
      <c r="U104" s="99">
        <v>1</v>
      </c>
      <c r="V104" s="53"/>
      <c r="W104" s="130" t="s">
        <v>57</v>
      </c>
      <c r="X104" s="73" t="s">
        <v>75</v>
      </c>
      <c r="Y104" s="238"/>
      <c r="Z104" s="239"/>
      <c r="AB104" s="193"/>
      <c r="AC104" s="193"/>
    </row>
    <row r="105" spans="1:29" s="28" customFormat="1" ht="15" customHeight="1" x14ac:dyDescent="0.15">
      <c r="A105" s="28">
        <v>91</v>
      </c>
      <c r="B105" s="103"/>
      <c r="C105" s="103"/>
      <c r="D105" s="103"/>
      <c r="E105" s="99"/>
      <c r="F105" s="99"/>
      <c r="G105" s="99">
        <v>6</v>
      </c>
      <c r="H105" s="99">
        <v>33</v>
      </c>
      <c r="I105" s="104">
        <v>20091</v>
      </c>
      <c r="J105" s="105">
        <v>42213</v>
      </c>
      <c r="K105" s="106">
        <f t="shared" si="8"/>
        <v>60</v>
      </c>
      <c r="L105" s="107">
        <f t="shared" si="9"/>
        <v>64</v>
      </c>
      <c r="M105" s="111">
        <f t="shared" si="10"/>
        <v>53.16</v>
      </c>
      <c r="N105" s="112"/>
      <c r="O105" s="113" t="str">
        <f t="shared" si="7"/>
        <v/>
      </c>
      <c r="P105" s="25"/>
      <c r="Q105" s="99" t="s">
        <v>61</v>
      </c>
      <c r="R105" s="99"/>
      <c r="S105" s="99">
        <v>1</v>
      </c>
      <c r="T105" s="99">
        <v>1</v>
      </c>
      <c r="U105" s="99"/>
      <c r="V105" s="53"/>
      <c r="W105" s="78" t="s">
        <v>57</v>
      </c>
      <c r="X105" s="93" t="s">
        <v>59</v>
      </c>
      <c r="Y105" s="238"/>
      <c r="Z105" s="239"/>
      <c r="AB105" s="193"/>
      <c r="AC105" s="193"/>
    </row>
    <row r="106" spans="1:29" s="28" customFormat="1" ht="15" customHeight="1" x14ac:dyDescent="0.15">
      <c r="A106" s="28">
        <v>92</v>
      </c>
      <c r="B106" s="103"/>
      <c r="C106" s="103"/>
      <c r="D106" s="103"/>
      <c r="E106" s="99"/>
      <c r="F106" s="99"/>
      <c r="G106" s="99">
        <v>23</v>
      </c>
      <c r="H106" s="99">
        <v>5</v>
      </c>
      <c r="I106" s="104">
        <v>23745</v>
      </c>
      <c r="J106" s="105">
        <v>42254</v>
      </c>
      <c r="K106" s="106">
        <f t="shared" si="8"/>
        <v>50</v>
      </c>
      <c r="L106" s="107">
        <f t="shared" si="9"/>
        <v>54</v>
      </c>
      <c r="M106" s="111">
        <f t="shared" si="10"/>
        <v>51.81</v>
      </c>
      <c r="N106" s="112"/>
      <c r="O106" s="113" t="str">
        <f t="shared" si="7"/>
        <v/>
      </c>
      <c r="P106" s="25"/>
      <c r="Q106" s="99" t="s">
        <v>10</v>
      </c>
      <c r="R106" s="99"/>
      <c r="S106" s="99"/>
      <c r="T106" s="99">
        <v>1</v>
      </c>
      <c r="U106" s="99"/>
      <c r="V106" s="53"/>
      <c r="W106" s="130" t="s">
        <v>58</v>
      </c>
      <c r="X106" s="73"/>
      <c r="Y106" s="238"/>
      <c r="Z106" s="239"/>
      <c r="AB106" s="193"/>
      <c r="AC106" s="193"/>
    </row>
    <row r="107" spans="1:29" s="28" customFormat="1" ht="15" customHeight="1" x14ac:dyDescent="0.15">
      <c r="A107" s="28">
        <v>93</v>
      </c>
      <c r="B107" s="103"/>
      <c r="C107" s="103"/>
      <c r="D107" s="103"/>
      <c r="E107" s="99"/>
      <c r="F107" s="99"/>
      <c r="G107" s="99">
        <v>45</v>
      </c>
      <c r="H107" s="99">
        <v>3</v>
      </c>
      <c r="I107" s="104">
        <v>27398</v>
      </c>
      <c r="J107" s="105">
        <v>43521</v>
      </c>
      <c r="K107" s="106">
        <f t="shared" si="8"/>
        <v>44</v>
      </c>
      <c r="L107" s="107">
        <f t="shared" si="9"/>
        <v>44</v>
      </c>
      <c r="M107" s="111">
        <f t="shared" si="10"/>
        <v>10.16</v>
      </c>
      <c r="N107" s="112"/>
      <c r="O107" s="113" t="str">
        <f t="shared" si="7"/>
        <v/>
      </c>
      <c r="P107" s="25"/>
      <c r="Q107" s="99" t="s">
        <v>61</v>
      </c>
      <c r="R107" s="99"/>
      <c r="S107" s="99">
        <v>1</v>
      </c>
      <c r="T107" s="99"/>
      <c r="U107" s="99"/>
      <c r="V107" s="53"/>
      <c r="W107" s="130" t="s">
        <v>77</v>
      </c>
      <c r="X107" s="73"/>
      <c r="Y107" s="238"/>
      <c r="Z107" s="239"/>
      <c r="AB107" s="193"/>
      <c r="AC107" s="193"/>
    </row>
    <row r="108" spans="1:29" s="28" customFormat="1" ht="15" customHeight="1" x14ac:dyDescent="0.15">
      <c r="A108" s="28">
        <v>94</v>
      </c>
      <c r="B108" s="103"/>
      <c r="C108" s="103"/>
      <c r="D108" s="103"/>
      <c r="E108" s="99"/>
      <c r="F108" s="99"/>
      <c r="G108" s="99">
        <v>55</v>
      </c>
      <c r="H108" s="99">
        <v>7</v>
      </c>
      <c r="I108" s="104">
        <v>16438</v>
      </c>
      <c r="J108" s="105">
        <v>39265</v>
      </c>
      <c r="K108" s="106">
        <f t="shared" si="8"/>
        <v>62</v>
      </c>
      <c r="L108" s="107">
        <f t="shared" si="9"/>
        <v>74</v>
      </c>
      <c r="M108" s="111" t="str">
        <f t="shared" si="10"/>
        <v/>
      </c>
      <c r="N108" s="112">
        <v>42150</v>
      </c>
      <c r="O108" s="113">
        <f t="shared" si="7"/>
        <v>94.85</v>
      </c>
      <c r="P108" s="25"/>
      <c r="Q108" s="99" t="s">
        <v>61</v>
      </c>
      <c r="R108" s="99"/>
      <c r="S108" s="99"/>
      <c r="T108" s="99"/>
      <c r="U108" s="99">
        <v>1</v>
      </c>
      <c r="V108" s="53"/>
      <c r="W108" s="130" t="s">
        <v>57</v>
      </c>
      <c r="X108" s="73" t="s">
        <v>76</v>
      </c>
      <c r="Y108" s="238"/>
      <c r="Z108" s="239"/>
      <c r="AB108" s="193"/>
      <c r="AC108" s="193"/>
    </row>
    <row r="109" spans="1:29" s="28" customFormat="1" ht="15" customHeight="1" x14ac:dyDescent="0.15">
      <c r="A109" s="28">
        <v>95</v>
      </c>
      <c r="B109" s="103"/>
      <c r="C109" s="103"/>
      <c r="D109" s="103"/>
      <c r="E109" s="99"/>
      <c r="F109" s="99"/>
      <c r="G109" s="99">
        <v>32</v>
      </c>
      <c r="H109" s="99">
        <v>3</v>
      </c>
      <c r="I109" s="104">
        <v>20091</v>
      </c>
      <c r="J109" s="105">
        <v>39377</v>
      </c>
      <c r="K109" s="106">
        <f t="shared" si="8"/>
        <v>52</v>
      </c>
      <c r="L109" s="107">
        <f t="shared" si="9"/>
        <v>64</v>
      </c>
      <c r="M109" s="111" t="str">
        <f t="shared" si="10"/>
        <v/>
      </c>
      <c r="N109" s="112">
        <v>42516</v>
      </c>
      <c r="O109" s="113">
        <f t="shared" si="7"/>
        <v>103.2</v>
      </c>
      <c r="P109" s="25"/>
      <c r="Q109" s="99" t="s">
        <v>10</v>
      </c>
      <c r="R109" s="99"/>
      <c r="S109" s="99">
        <v>1</v>
      </c>
      <c r="T109" s="99"/>
      <c r="U109" s="99">
        <v>1</v>
      </c>
      <c r="V109" s="53"/>
      <c r="W109" s="130" t="s">
        <v>58</v>
      </c>
      <c r="X109" s="73"/>
      <c r="Y109" s="238"/>
      <c r="Z109" s="239"/>
      <c r="AB109" s="193"/>
      <c r="AC109" s="193"/>
    </row>
    <row r="110" spans="1:29" s="28" customFormat="1" ht="15" customHeight="1" x14ac:dyDescent="0.15">
      <c r="A110" s="28">
        <v>96</v>
      </c>
      <c r="B110" s="103"/>
      <c r="C110" s="103"/>
      <c r="D110" s="103"/>
      <c r="E110" s="99"/>
      <c r="F110" s="99"/>
      <c r="G110" s="99">
        <v>22</v>
      </c>
      <c r="H110" s="99">
        <v>3</v>
      </c>
      <c r="I110" s="104">
        <v>23745</v>
      </c>
      <c r="J110" s="105">
        <v>39954</v>
      </c>
      <c r="K110" s="106">
        <f t="shared" si="8"/>
        <v>44</v>
      </c>
      <c r="L110" s="107">
        <f t="shared" si="9"/>
        <v>54</v>
      </c>
      <c r="M110" s="111" t="str">
        <f t="shared" si="10"/>
        <v/>
      </c>
      <c r="N110" s="112">
        <v>42794</v>
      </c>
      <c r="O110" s="113">
        <f t="shared" si="7"/>
        <v>93.37</v>
      </c>
      <c r="P110" s="25"/>
      <c r="Q110" s="99" t="s">
        <v>10</v>
      </c>
      <c r="R110" s="99"/>
      <c r="S110" s="99"/>
      <c r="T110" s="99">
        <v>1</v>
      </c>
      <c r="U110" s="99"/>
      <c r="V110" s="53"/>
      <c r="W110" s="130" t="s">
        <v>78</v>
      </c>
      <c r="X110" s="73"/>
      <c r="Y110" s="238"/>
      <c r="Z110" s="239"/>
      <c r="AB110" s="193"/>
      <c r="AC110" s="193"/>
    </row>
    <row r="111" spans="1:29" s="28" customFormat="1" ht="15" customHeight="1" x14ac:dyDescent="0.15">
      <c r="A111" s="28">
        <v>97</v>
      </c>
      <c r="B111" s="103"/>
      <c r="C111" s="103"/>
      <c r="D111" s="103"/>
      <c r="E111" s="99"/>
      <c r="F111" s="99"/>
      <c r="G111" s="99">
        <v>62</v>
      </c>
      <c r="H111" s="99">
        <v>25</v>
      </c>
      <c r="I111" s="104">
        <v>16438</v>
      </c>
      <c r="J111" s="105">
        <v>43403</v>
      </c>
      <c r="K111" s="106">
        <f t="shared" si="8"/>
        <v>73</v>
      </c>
      <c r="L111" s="107">
        <f t="shared" si="9"/>
        <v>74</v>
      </c>
      <c r="M111" s="111">
        <f t="shared" si="10"/>
        <v>14.04</v>
      </c>
      <c r="N111" s="112"/>
      <c r="O111" s="113" t="str">
        <f t="shared" ref="O111:O142" si="11">IF(N111="","",IF(N111-J111=0,0,ROUND((N111-J111)/(365/12),2)))</f>
        <v/>
      </c>
      <c r="P111" s="25"/>
      <c r="Q111" s="99" t="s">
        <v>10</v>
      </c>
      <c r="R111" s="99"/>
      <c r="S111" s="99">
        <v>1</v>
      </c>
      <c r="T111" s="99"/>
      <c r="U111" s="99">
        <v>1</v>
      </c>
      <c r="V111" s="53"/>
      <c r="W111" s="130" t="s">
        <v>57</v>
      </c>
      <c r="X111" s="73" t="s">
        <v>74</v>
      </c>
      <c r="Y111" s="238"/>
      <c r="Z111" s="239"/>
      <c r="AB111" s="193"/>
      <c r="AC111" s="193"/>
    </row>
    <row r="112" spans="1:29" s="28" customFormat="1" ht="15" customHeight="1" x14ac:dyDescent="0.15">
      <c r="A112" s="28">
        <v>98</v>
      </c>
      <c r="B112" s="103"/>
      <c r="C112" s="103"/>
      <c r="D112" s="103"/>
      <c r="E112" s="99"/>
      <c r="F112" s="99"/>
      <c r="G112" s="99">
        <v>8</v>
      </c>
      <c r="H112" s="99">
        <v>10</v>
      </c>
      <c r="I112" s="104">
        <v>20091</v>
      </c>
      <c r="J112" s="105">
        <v>42213</v>
      </c>
      <c r="K112" s="106">
        <f t="shared" si="8"/>
        <v>60</v>
      </c>
      <c r="L112" s="107">
        <f t="shared" si="9"/>
        <v>64</v>
      </c>
      <c r="M112" s="111">
        <f t="shared" si="10"/>
        <v>53.16</v>
      </c>
      <c r="N112" s="112"/>
      <c r="O112" s="113" t="str">
        <f t="shared" si="11"/>
        <v/>
      </c>
      <c r="P112" s="25"/>
      <c r="Q112" s="99" t="s">
        <v>61</v>
      </c>
      <c r="R112" s="99"/>
      <c r="S112" s="99">
        <v>1</v>
      </c>
      <c r="T112" s="99">
        <v>1</v>
      </c>
      <c r="U112" s="99"/>
      <c r="V112" s="53"/>
      <c r="W112" s="130" t="s">
        <v>57</v>
      </c>
      <c r="X112" s="73" t="s">
        <v>60</v>
      </c>
      <c r="Y112" s="238"/>
      <c r="Z112" s="239"/>
      <c r="AB112" s="193"/>
      <c r="AC112" s="193"/>
    </row>
    <row r="113" spans="1:29" s="28" customFormat="1" ht="15" customHeight="1" x14ac:dyDescent="0.15">
      <c r="A113" s="28">
        <v>99</v>
      </c>
      <c r="B113" s="103"/>
      <c r="C113" s="103"/>
      <c r="D113" s="103"/>
      <c r="E113" s="99"/>
      <c r="F113" s="99"/>
      <c r="G113" s="99">
        <v>12</v>
      </c>
      <c r="H113" s="99">
        <v>9</v>
      </c>
      <c r="I113" s="104">
        <v>23745</v>
      </c>
      <c r="J113" s="105">
        <v>42254</v>
      </c>
      <c r="K113" s="106">
        <f t="shared" si="8"/>
        <v>50</v>
      </c>
      <c r="L113" s="107">
        <f t="shared" si="9"/>
        <v>54</v>
      </c>
      <c r="M113" s="111">
        <f t="shared" si="10"/>
        <v>51.81</v>
      </c>
      <c r="N113" s="112"/>
      <c r="O113" s="113" t="str">
        <f t="shared" si="11"/>
        <v/>
      </c>
      <c r="P113" s="25"/>
      <c r="Q113" s="99" t="s">
        <v>10</v>
      </c>
      <c r="R113" s="99"/>
      <c r="S113" s="99">
        <v>1</v>
      </c>
      <c r="T113" s="99"/>
      <c r="U113" s="99"/>
      <c r="V113" s="53"/>
      <c r="W113" s="130" t="s">
        <v>57</v>
      </c>
      <c r="X113" s="73" t="s">
        <v>59</v>
      </c>
      <c r="Y113" s="238"/>
      <c r="Z113" s="239"/>
      <c r="AB113" s="193"/>
      <c r="AC113" s="193"/>
    </row>
    <row r="114" spans="1:29" s="28" customFormat="1" ht="15" customHeight="1" x14ac:dyDescent="0.15">
      <c r="A114" s="28">
        <v>100</v>
      </c>
      <c r="B114" s="103"/>
      <c r="C114" s="103"/>
      <c r="D114" s="103"/>
      <c r="E114" s="99"/>
      <c r="F114" s="99"/>
      <c r="G114" s="99">
        <v>33</v>
      </c>
      <c r="H114" s="99">
        <v>4</v>
      </c>
      <c r="I114" s="104">
        <v>27398</v>
      </c>
      <c r="J114" s="105">
        <v>43521</v>
      </c>
      <c r="K114" s="106">
        <f t="shared" si="8"/>
        <v>44</v>
      </c>
      <c r="L114" s="107">
        <f t="shared" si="9"/>
        <v>44</v>
      </c>
      <c r="M114" s="111">
        <f t="shared" si="10"/>
        <v>10.16</v>
      </c>
      <c r="N114" s="112"/>
      <c r="O114" s="113" t="str">
        <f t="shared" si="11"/>
        <v/>
      </c>
      <c r="P114" s="25"/>
      <c r="Q114" s="99" t="s">
        <v>61</v>
      </c>
      <c r="R114" s="99"/>
      <c r="S114" s="99"/>
      <c r="T114" s="99"/>
      <c r="U114" s="99">
        <v>1</v>
      </c>
      <c r="V114" s="53"/>
      <c r="W114" s="130" t="s">
        <v>57</v>
      </c>
      <c r="X114" s="73" t="s">
        <v>75</v>
      </c>
      <c r="Y114" s="238"/>
      <c r="Z114" s="239"/>
      <c r="AB114" s="193"/>
      <c r="AC114" s="193"/>
    </row>
    <row r="115" spans="1:29" s="28" customFormat="1" ht="15" customHeight="1" x14ac:dyDescent="0.15">
      <c r="A115" s="28">
        <v>101</v>
      </c>
      <c r="B115" s="103"/>
      <c r="C115" s="103"/>
      <c r="D115" s="103"/>
      <c r="E115" s="99"/>
      <c r="F115" s="99"/>
      <c r="G115" s="99">
        <v>21</v>
      </c>
      <c r="H115" s="99">
        <v>15</v>
      </c>
      <c r="I115" s="104">
        <v>16438</v>
      </c>
      <c r="J115" s="105">
        <v>39265</v>
      </c>
      <c r="K115" s="106">
        <f t="shared" si="8"/>
        <v>62</v>
      </c>
      <c r="L115" s="107">
        <f t="shared" si="9"/>
        <v>74</v>
      </c>
      <c r="M115" s="111" t="str">
        <f t="shared" si="10"/>
        <v/>
      </c>
      <c r="N115" s="112">
        <v>42150</v>
      </c>
      <c r="O115" s="113">
        <f t="shared" si="11"/>
        <v>94.85</v>
      </c>
      <c r="P115" s="25"/>
      <c r="Q115" s="99" t="s">
        <v>61</v>
      </c>
      <c r="R115" s="99"/>
      <c r="S115" s="99">
        <v>1</v>
      </c>
      <c r="T115" s="99">
        <v>1</v>
      </c>
      <c r="U115" s="99">
        <v>1</v>
      </c>
      <c r="V115" s="53"/>
      <c r="W115" s="78" t="s">
        <v>57</v>
      </c>
      <c r="X115" s="93" t="s">
        <v>59</v>
      </c>
      <c r="Y115" s="238"/>
      <c r="Z115" s="239"/>
      <c r="AB115" s="193"/>
      <c r="AC115" s="193"/>
    </row>
    <row r="116" spans="1:29" s="28" customFormat="1" ht="15" customHeight="1" x14ac:dyDescent="0.15">
      <c r="A116" s="28">
        <v>102</v>
      </c>
      <c r="B116" s="103"/>
      <c r="C116" s="103"/>
      <c r="D116" s="103"/>
      <c r="E116" s="99"/>
      <c r="F116" s="99"/>
      <c r="G116" s="99">
        <v>16</v>
      </c>
      <c r="H116" s="99">
        <v>21</v>
      </c>
      <c r="I116" s="104">
        <v>20091</v>
      </c>
      <c r="J116" s="105">
        <v>39377</v>
      </c>
      <c r="K116" s="106">
        <f t="shared" si="8"/>
        <v>52</v>
      </c>
      <c r="L116" s="107">
        <f t="shared" si="9"/>
        <v>64</v>
      </c>
      <c r="M116" s="111" t="str">
        <f t="shared" si="10"/>
        <v/>
      </c>
      <c r="N116" s="112">
        <v>42516</v>
      </c>
      <c r="O116" s="113">
        <f t="shared" si="11"/>
        <v>103.2</v>
      </c>
      <c r="P116" s="25"/>
      <c r="Q116" s="99" t="s">
        <v>61</v>
      </c>
      <c r="R116" s="99"/>
      <c r="S116" s="99"/>
      <c r="T116" s="99">
        <v>1</v>
      </c>
      <c r="U116" s="99"/>
      <c r="V116" s="53"/>
      <c r="W116" s="130" t="s">
        <v>58</v>
      </c>
      <c r="X116" s="73"/>
      <c r="Y116" s="238"/>
      <c r="Z116" s="239"/>
      <c r="AB116" s="193"/>
      <c r="AC116" s="193"/>
    </row>
    <row r="117" spans="1:29" s="28" customFormat="1" ht="15" customHeight="1" x14ac:dyDescent="0.15">
      <c r="A117" s="28">
        <v>103</v>
      </c>
      <c r="B117" s="103"/>
      <c r="C117" s="103"/>
      <c r="D117" s="103"/>
      <c r="E117" s="99"/>
      <c r="F117" s="99"/>
      <c r="G117" s="99">
        <v>11</v>
      </c>
      <c r="H117" s="99">
        <v>27</v>
      </c>
      <c r="I117" s="104">
        <v>23745</v>
      </c>
      <c r="J117" s="105">
        <v>39954</v>
      </c>
      <c r="K117" s="106">
        <f t="shared" si="8"/>
        <v>44</v>
      </c>
      <c r="L117" s="107">
        <f t="shared" si="9"/>
        <v>54</v>
      </c>
      <c r="M117" s="111" t="str">
        <f t="shared" si="10"/>
        <v/>
      </c>
      <c r="N117" s="112">
        <v>42794</v>
      </c>
      <c r="O117" s="113">
        <f t="shared" si="11"/>
        <v>93.37</v>
      </c>
      <c r="P117" s="25"/>
      <c r="Q117" s="99" t="s">
        <v>61</v>
      </c>
      <c r="R117" s="99"/>
      <c r="S117" s="99">
        <v>1</v>
      </c>
      <c r="T117" s="99"/>
      <c r="U117" s="99"/>
      <c r="V117" s="53"/>
      <c r="W117" s="130" t="s">
        <v>77</v>
      </c>
      <c r="X117" s="73"/>
      <c r="Y117" s="238"/>
      <c r="Z117" s="239"/>
      <c r="AB117" s="193"/>
      <c r="AC117" s="193"/>
    </row>
    <row r="118" spans="1:29" s="28" customFormat="1" ht="15" customHeight="1" x14ac:dyDescent="0.15">
      <c r="A118" s="28">
        <v>104</v>
      </c>
      <c r="B118" s="103"/>
      <c r="C118" s="103"/>
      <c r="D118" s="103"/>
      <c r="E118" s="99"/>
      <c r="F118" s="99"/>
      <c r="G118" s="99">
        <v>6</v>
      </c>
      <c r="H118" s="99">
        <v>33</v>
      </c>
      <c r="I118" s="104">
        <v>16438</v>
      </c>
      <c r="J118" s="105">
        <v>43403</v>
      </c>
      <c r="K118" s="106">
        <f t="shared" si="8"/>
        <v>73</v>
      </c>
      <c r="L118" s="107">
        <f t="shared" si="9"/>
        <v>74</v>
      </c>
      <c r="M118" s="111">
        <f t="shared" si="10"/>
        <v>14.04</v>
      </c>
      <c r="N118" s="112"/>
      <c r="O118" s="113" t="str">
        <f t="shared" si="11"/>
        <v/>
      </c>
      <c r="P118" s="25"/>
      <c r="Q118" s="99" t="s">
        <v>61</v>
      </c>
      <c r="R118" s="99"/>
      <c r="S118" s="99"/>
      <c r="T118" s="99"/>
      <c r="U118" s="99"/>
      <c r="V118" s="53"/>
      <c r="W118" s="130" t="s">
        <v>57</v>
      </c>
      <c r="X118" s="73" t="s">
        <v>76</v>
      </c>
      <c r="Y118" s="238"/>
      <c r="Z118" s="239"/>
      <c r="AB118" s="193"/>
      <c r="AC118" s="193"/>
    </row>
    <row r="119" spans="1:29" s="28" customFormat="1" ht="15" customHeight="1" x14ac:dyDescent="0.15">
      <c r="A119" s="28">
        <v>105</v>
      </c>
      <c r="B119" s="103"/>
      <c r="C119" s="103"/>
      <c r="D119" s="103"/>
      <c r="E119" s="99"/>
      <c r="F119" s="99"/>
      <c r="G119" s="99">
        <v>23</v>
      </c>
      <c r="H119" s="99">
        <v>5</v>
      </c>
      <c r="I119" s="104">
        <v>20091</v>
      </c>
      <c r="J119" s="105">
        <v>42213</v>
      </c>
      <c r="K119" s="106">
        <f t="shared" si="8"/>
        <v>60</v>
      </c>
      <c r="L119" s="107">
        <f t="shared" si="9"/>
        <v>64</v>
      </c>
      <c r="M119" s="111">
        <f t="shared" si="10"/>
        <v>53.16</v>
      </c>
      <c r="N119" s="112"/>
      <c r="O119" s="113" t="str">
        <f t="shared" si="11"/>
        <v/>
      </c>
      <c r="P119" s="25"/>
      <c r="Q119" s="99" t="s">
        <v>10</v>
      </c>
      <c r="R119" s="99"/>
      <c r="S119" s="99">
        <v>1</v>
      </c>
      <c r="T119" s="99"/>
      <c r="U119" s="99">
        <v>1</v>
      </c>
      <c r="V119" s="53"/>
      <c r="W119" s="130" t="s">
        <v>58</v>
      </c>
      <c r="X119" s="73"/>
      <c r="Y119" s="238"/>
      <c r="Z119" s="239"/>
      <c r="AB119" s="193"/>
      <c r="AC119" s="193"/>
    </row>
    <row r="120" spans="1:29" s="28" customFormat="1" ht="15" customHeight="1" x14ac:dyDescent="0.15">
      <c r="A120" s="28">
        <v>106</v>
      </c>
      <c r="B120" s="103"/>
      <c r="C120" s="103"/>
      <c r="D120" s="103"/>
      <c r="E120" s="99"/>
      <c r="F120" s="99"/>
      <c r="G120" s="99">
        <v>45</v>
      </c>
      <c r="H120" s="99">
        <v>3</v>
      </c>
      <c r="I120" s="104">
        <v>23745</v>
      </c>
      <c r="J120" s="105">
        <v>42254</v>
      </c>
      <c r="K120" s="106">
        <f t="shared" si="8"/>
        <v>50</v>
      </c>
      <c r="L120" s="107">
        <f t="shared" si="9"/>
        <v>54</v>
      </c>
      <c r="M120" s="111">
        <f t="shared" si="10"/>
        <v>51.81</v>
      </c>
      <c r="N120" s="112"/>
      <c r="O120" s="113" t="str">
        <f t="shared" si="11"/>
        <v/>
      </c>
      <c r="P120" s="25"/>
      <c r="Q120" s="99" t="s">
        <v>10</v>
      </c>
      <c r="R120" s="99"/>
      <c r="S120" s="99"/>
      <c r="T120" s="99">
        <v>1</v>
      </c>
      <c r="U120" s="99">
        <v>1</v>
      </c>
      <c r="V120" s="53"/>
      <c r="W120" s="130" t="s">
        <v>78</v>
      </c>
      <c r="X120" s="73"/>
      <c r="Y120" s="238"/>
      <c r="Z120" s="239"/>
      <c r="AB120" s="193"/>
      <c r="AC120" s="193"/>
    </row>
    <row r="121" spans="1:29" s="28" customFormat="1" ht="15" customHeight="1" x14ac:dyDescent="0.15">
      <c r="A121" s="28">
        <v>107</v>
      </c>
      <c r="B121" s="103"/>
      <c r="C121" s="103"/>
      <c r="D121" s="103"/>
      <c r="E121" s="99"/>
      <c r="F121" s="99"/>
      <c r="G121" s="99">
        <v>55</v>
      </c>
      <c r="H121" s="99">
        <v>7</v>
      </c>
      <c r="I121" s="104">
        <v>27398</v>
      </c>
      <c r="J121" s="105">
        <v>43521</v>
      </c>
      <c r="K121" s="106">
        <f t="shared" si="8"/>
        <v>44</v>
      </c>
      <c r="L121" s="107">
        <f t="shared" si="9"/>
        <v>44</v>
      </c>
      <c r="M121" s="111">
        <f t="shared" si="10"/>
        <v>10.16</v>
      </c>
      <c r="N121" s="112"/>
      <c r="O121" s="113" t="str">
        <f t="shared" si="11"/>
        <v/>
      </c>
      <c r="P121" s="25"/>
      <c r="Q121" s="99" t="s">
        <v>10</v>
      </c>
      <c r="R121" s="99"/>
      <c r="S121" s="99">
        <v>1</v>
      </c>
      <c r="T121" s="99"/>
      <c r="U121" s="99"/>
      <c r="V121" s="53"/>
      <c r="W121" s="130" t="s">
        <v>57</v>
      </c>
      <c r="X121" s="73" t="s">
        <v>74</v>
      </c>
      <c r="Y121" s="238"/>
      <c r="Z121" s="239"/>
      <c r="AB121" s="193"/>
      <c r="AC121" s="193"/>
    </row>
    <row r="122" spans="1:29" s="28" customFormat="1" ht="15" customHeight="1" x14ac:dyDescent="0.15">
      <c r="A122" s="28">
        <v>108</v>
      </c>
      <c r="B122" s="103"/>
      <c r="C122" s="103"/>
      <c r="D122" s="103"/>
      <c r="E122" s="99"/>
      <c r="F122" s="99"/>
      <c r="G122" s="99">
        <v>32</v>
      </c>
      <c r="H122" s="99">
        <v>3</v>
      </c>
      <c r="I122" s="104">
        <v>16438</v>
      </c>
      <c r="J122" s="105">
        <v>39265</v>
      </c>
      <c r="K122" s="106">
        <f t="shared" si="8"/>
        <v>62</v>
      </c>
      <c r="L122" s="107">
        <f t="shared" si="9"/>
        <v>74</v>
      </c>
      <c r="M122" s="111" t="str">
        <f t="shared" si="10"/>
        <v/>
      </c>
      <c r="N122" s="112">
        <v>42150</v>
      </c>
      <c r="O122" s="113">
        <f t="shared" si="11"/>
        <v>94.85</v>
      </c>
      <c r="P122" s="25"/>
      <c r="Q122" s="99" t="s">
        <v>61</v>
      </c>
      <c r="R122" s="99"/>
      <c r="S122" s="99">
        <v>1</v>
      </c>
      <c r="T122" s="99">
        <v>1</v>
      </c>
      <c r="U122" s="99">
        <v>1</v>
      </c>
      <c r="V122" s="53"/>
      <c r="W122" s="130" t="s">
        <v>57</v>
      </c>
      <c r="X122" s="73" t="s">
        <v>60</v>
      </c>
      <c r="Y122" s="238"/>
      <c r="Z122" s="239"/>
      <c r="AB122" s="193"/>
      <c r="AC122" s="193"/>
    </row>
    <row r="123" spans="1:29" s="28" customFormat="1" ht="15" customHeight="1" x14ac:dyDescent="0.15">
      <c r="A123" s="28">
        <v>109</v>
      </c>
      <c r="B123" s="103"/>
      <c r="C123" s="103"/>
      <c r="D123" s="103"/>
      <c r="E123" s="99"/>
      <c r="F123" s="99"/>
      <c r="G123" s="99">
        <v>22</v>
      </c>
      <c r="H123" s="99">
        <v>3</v>
      </c>
      <c r="I123" s="104">
        <v>20091</v>
      </c>
      <c r="J123" s="105">
        <v>39377</v>
      </c>
      <c r="K123" s="106">
        <f t="shared" si="8"/>
        <v>52</v>
      </c>
      <c r="L123" s="107">
        <f t="shared" si="9"/>
        <v>64</v>
      </c>
      <c r="M123" s="111" t="str">
        <f t="shared" si="10"/>
        <v/>
      </c>
      <c r="N123" s="112">
        <v>42516</v>
      </c>
      <c r="O123" s="113">
        <f t="shared" si="11"/>
        <v>103.2</v>
      </c>
      <c r="P123" s="25"/>
      <c r="Q123" s="99" t="s">
        <v>10</v>
      </c>
      <c r="R123" s="99"/>
      <c r="S123" s="99">
        <v>1</v>
      </c>
      <c r="T123" s="99"/>
      <c r="U123" s="99"/>
      <c r="V123" s="53"/>
      <c r="W123" s="130" t="s">
        <v>57</v>
      </c>
      <c r="X123" s="73" t="s">
        <v>59</v>
      </c>
      <c r="Y123" s="238"/>
      <c r="Z123" s="239"/>
      <c r="AB123" s="193"/>
      <c r="AC123" s="193"/>
    </row>
    <row r="124" spans="1:29" s="28" customFormat="1" ht="15" customHeight="1" x14ac:dyDescent="0.15">
      <c r="A124" s="28">
        <v>110</v>
      </c>
      <c r="B124" s="103"/>
      <c r="C124" s="103"/>
      <c r="D124" s="103"/>
      <c r="E124" s="99"/>
      <c r="F124" s="99"/>
      <c r="G124" s="99">
        <v>62</v>
      </c>
      <c r="H124" s="99">
        <v>25</v>
      </c>
      <c r="I124" s="104">
        <v>23745</v>
      </c>
      <c r="J124" s="105">
        <v>39954</v>
      </c>
      <c r="K124" s="106">
        <f t="shared" si="8"/>
        <v>44</v>
      </c>
      <c r="L124" s="107">
        <f t="shared" si="9"/>
        <v>54</v>
      </c>
      <c r="M124" s="111" t="str">
        <f t="shared" si="10"/>
        <v/>
      </c>
      <c r="N124" s="112">
        <v>42794</v>
      </c>
      <c r="O124" s="113">
        <f t="shared" si="11"/>
        <v>93.37</v>
      </c>
      <c r="P124" s="25"/>
      <c r="Q124" s="99" t="s">
        <v>61</v>
      </c>
      <c r="R124" s="99"/>
      <c r="S124" s="99"/>
      <c r="T124" s="99"/>
      <c r="U124" s="99"/>
      <c r="V124" s="53"/>
      <c r="W124" s="130" t="s">
        <v>57</v>
      </c>
      <c r="X124" s="73" t="s">
        <v>75</v>
      </c>
      <c r="Y124" s="238"/>
      <c r="Z124" s="239"/>
      <c r="AB124" s="193"/>
      <c r="AC124" s="193"/>
    </row>
    <row r="125" spans="1:29" s="28" customFormat="1" ht="15" customHeight="1" x14ac:dyDescent="0.15">
      <c r="A125" s="28">
        <v>111</v>
      </c>
      <c r="B125" s="103"/>
      <c r="C125" s="103"/>
      <c r="D125" s="103"/>
      <c r="E125" s="99"/>
      <c r="F125" s="99"/>
      <c r="G125" s="99">
        <v>8</v>
      </c>
      <c r="H125" s="99">
        <v>10</v>
      </c>
      <c r="I125" s="104">
        <v>16438</v>
      </c>
      <c r="J125" s="105">
        <v>43403</v>
      </c>
      <c r="K125" s="106">
        <f t="shared" si="8"/>
        <v>73</v>
      </c>
      <c r="L125" s="107">
        <f t="shared" si="9"/>
        <v>74</v>
      </c>
      <c r="M125" s="111">
        <f t="shared" si="10"/>
        <v>14.04</v>
      </c>
      <c r="N125" s="112"/>
      <c r="O125" s="113" t="str">
        <f t="shared" si="11"/>
        <v/>
      </c>
      <c r="P125" s="25"/>
      <c r="Q125" s="99" t="s">
        <v>61</v>
      </c>
      <c r="R125" s="99"/>
      <c r="S125" s="99">
        <v>1</v>
      </c>
      <c r="T125" s="99">
        <v>1</v>
      </c>
      <c r="U125" s="99">
        <v>1</v>
      </c>
      <c r="V125" s="53"/>
      <c r="W125" s="78" t="s">
        <v>57</v>
      </c>
      <c r="X125" s="93" t="s">
        <v>59</v>
      </c>
      <c r="Y125" s="238"/>
      <c r="Z125" s="239"/>
      <c r="AB125" s="193"/>
      <c r="AC125" s="193"/>
    </row>
    <row r="126" spans="1:29" s="28" customFormat="1" ht="15" customHeight="1" x14ac:dyDescent="0.15">
      <c r="A126" s="28">
        <v>112</v>
      </c>
      <c r="B126" s="103"/>
      <c r="C126" s="103"/>
      <c r="D126" s="103"/>
      <c r="E126" s="99"/>
      <c r="F126" s="99"/>
      <c r="G126" s="99">
        <v>12</v>
      </c>
      <c r="H126" s="99">
        <v>9</v>
      </c>
      <c r="I126" s="104">
        <v>20091</v>
      </c>
      <c r="J126" s="105">
        <v>42213</v>
      </c>
      <c r="K126" s="106">
        <f t="shared" si="8"/>
        <v>60</v>
      </c>
      <c r="L126" s="107">
        <f t="shared" si="9"/>
        <v>64</v>
      </c>
      <c r="M126" s="111">
        <f t="shared" si="10"/>
        <v>53.16</v>
      </c>
      <c r="N126" s="112"/>
      <c r="O126" s="113" t="str">
        <f t="shared" si="11"/>
        <v/>
      </c>
      <c r="P126" s="25"/>
      <c r="Q126" s="99" t="s">
        <v>61</v>
      </c>
      <c r="R126" s="99"/>
      <c r="S126" s="99"/>
      <c r="T126" s="99">
        <v>1</v>
      </c>
      <c r="U126" s="99">
        <v>1</v>
      </c>
      <c r="V126" s="53"/>
      <c r="W126" s="130" t="s">
        <v>58</v>
      </c>
      <c r="X126" s="73"/>
      <c r="Y126" s="238"/>
      <c r="Z126" s="239"/>
      <c r="AB126" s="193"/>
      <c r="AC126" s="193"/>
    </row>
    <row r="127" spans="1:29" s="28" customFormat="1" ht="15" customHeight="1" x14ac:dyDescent="0.15">
      <c r="A127" s="28">
        <v>113</v>
      </c>
      <c r="B127" s="103"/>
      <c r="C127" s="103"/>
      <c r="D127" s="103"/>
      <c r="E127" s="99"/>
      <c r="F127" s="99"/>
      <c r="G127" s="99">
        <v>33</v>
      </c>
      <c r="H127" s="99">
        <v>4</v>
      </c>
      <c r="I127" s="104">
        <v>23745</v>
      </c>
      <c r="J127" s="105">
        <v>42254</v>
      </c>
      <c r="K127" s="106">
        <f t="shared" si="8"/>
        <v>50</v>
      </c>
      <c r="L127" s="107">
        <f t="shared" si="9"/>
        <v>54</v>
      </c>
      <c r="M127" s="111">
        <f t="shared" si="10"/>
        <v>51.81</v>
      </c>
      <c r="N127" s="112"/>
      <c r="O127" s="113" t="str">
        <f t="shared" si="11"/>
        <v/>
      </c>
      <c r="P127" s="25"/>
      <c r="Q127" s="99" t="s">
        <v>61</v>
      </c>
      <c r="R127" s="99"/>
      <c r="S127" s="99">
        <v>1</v>
      </c>
      <c r="T127" s="99"/>
      <c r="U127" s="99"/>
      <c r="V127" s="53"/>
      <c r="W127" s="130" t="s">
        <v>77</v>
      </c>
      <c r="X127" s="73"/>
      <c r="Y127" s="238"/>
      <c r="Z127" s="239"/>
      <c r="AB127" s="193"/>
      <c r="AC127" s="193"/>
    </row>
    <row r="128" spans="1:29" s="28" customFormat="1" ht="15" customHeight="1" x14ac:dyDescent="0.15">
      <c r="A128" s="28">
        <v>114</v>
      </c>
      <c r="B128" s="103"/>
      <c r="C128" s="103"/>
      <c r="D128" s="103"/>
      <c r="E128" s="99"/>
      <c r="F128" s="99"/>
      <c r="G128" s="99">
        <v>21</v>
      </c>
      <c r="H128" s="99">
        <v>15</v>
      </c>
      <c r="I128" s="104">
        <v>27398</v>
      </c>
      <c r="J128" s="105">
        <v>43521</v>
      </c>
      <c r="K128" s="106">
        <f t="shared" si="8"/>
        <v>44</v>
      </c>
      <c r="L128" s="107">
        <f t="shared" si="9"/>
        <v>44</v>
      </c>
      <c r="M128" s="111">
        <f t="shared" si="10"/>
        <v>10.16</v>
      </c>
      <c r="N128" s="112"/>
      <c r="O128" s="113" t="str">
        <f t="shared" si="11"/>
        <v/>
      </c>
      <c r="P128" s="25"/>
      <c r="Q128" s="99" t="s">
        <v>61</v>
      </c>
      <c r="R128" s="99"/>
      <c r="S128" s="99"/>
      <c r="T128" s="99"/>
      <c r="U128" s="99"/>
      <c r="V128" s="53"/>
      <c r="W128" s="130" t="s">
        <v>57</v>
      </c>
      <c r="X128" s="73" t="s">
        <v>76</v>
      </c>
      <c r="Y128" s="238"/>
      <c r="Z128" s="239"/>
      <c r="AB128" s="193"/>
      <c r="AC128" s="193"/>
    </row>
    <row r="129" spans="1:29" s="28" customFormat="1" ht="15" customHeight="1" x14ac:dyDescent="0.15">
      <c r="A129" s="28">
        <v>115</v>
      </c>
      <c r="B129" s="103"/>
      <c r="C129" s="103"/>
      <c r="D129" s="103"/>
      <c r="E129" s="99"/>
      <c r="F129" s="99"/>
      <c r="G129" s="99">
        <v>16</v>
      </c>
      <c r="H129" s="99">
        <v>21</v>
      </c>
      <c r="I129" s="104">
        <v>16438</v>
      </c>
      <c r="J129" s="105">
        <v>39265</v>
      </c>
      <c r="K129" s="106">
        <f t="shared" si="8"/>
        <v>62</v>
      </c>
      <c r="L129" s="107">
        <f t="shared" si="9"/>
        <v>74</v>
      </c>
      <c r="M129" s="111" t="str">
        <f t="shared" si="10"/>
        <v/>
      </c>
      <c r="N129" s="112">
        <v>42150</v>
      </c>
      <c r="O129" s="113">
        <f t="shared" si="11"/>
        <v>94.85</v>
      </c>
      <c r="P129" s="25"/>
      <c r="Q129" s="99" t="s">
        <v>10</v>
      </c>
      <c r="R129" s="99"/>
      <c r="S129" s="99">
        <v>1</v>
      </c>
      <c r="T129" s="99"/>
      <c r="U129" s="99"/>
      <c r="V129" s="53"/>
      <c r="W129" s="130" t="s">
        <v>58</v>
      </c>
      <c r="X129" s="73"/>
      <c r="Y129" s="238"/>
      <c r="Z129" s="239"/>
      <c r="AB129" s="193"/>
      <c r="AC129" s="193"/>
    </row>
    <row r="130" spans="1:29" s="28" customFormat="1" ht="15" customHeight="1" x14ac:dyDescent="0.15">
      <c r="A130" s="28">
        <v>116</v>
      </c>
      <c r="B130" s="103"/>
      <c r="C130" s="103"/>
      <c r="D130" s="103"/>
      <c r="E130" s="99"/>
      <c r="F130" s="99"/>
      <c r="G130" s="99">
        <v>11</v>
      </c>
      <c r="H130" s="99">
        <v>27</v>
      </c>
      <c r="I130" s="104">
        <v>20091</v>
      </c>
      <c r="J130" s="105">
        <v>39377</v>
      </c>
      <c r="K130" s="106">
        <f t="shared" si="8"/>
        <v>52</v>
      </c>
      <c r="L130" s="107">
        <f t="shared" si="9"/>
        <v>64</v>
      </c>
      <c r="M130" s="111" t="str">
        <f t="shared" si="10"/>
        <v/>
      </c>
      <c r="N130" s="112">
        <v>42516</v>
      </c>
      <c r="O130" s="113">
        <f t="shared" si="11"/>
        <v>103.2</v>
      </c>
      <c r="P130" s="25"/>
      <c r="Q130" s="99" t="s">
        <v>10</v>
      </c>
      <c r="R130" s="99"/>
      <c r="S130" s="99"/>
      <c r="T130" s="99">
        <v>1</v>
      </c>
      <c r="U130" s="99">
        <v>1</v>
      </c>
      <c r="V130" s="53"/>
      <c r="W130" s="130" t="s">
        <v>78</v>
      </c>
      <c r="X130" s="73"/>
      <c r="Y130" s="238"/>
      <c r="Z130" s="239"/>
      <c r="AB130" s="193"/>
      <c r="AC130" s="193"/>
    </row>
    <row r="131" spans="1:29" s="28" customFormat="1" ht="15" customHeight="1" x14ac:dyDescent="0.15">
      <c r="A131" s="28">
        <v>117</v>
      </c>
      <c r="B131" s="103"/>
      <c r="C131" s="103"/>
      <c r="D131" s="103"/>
      <c r="E131" s="99"/>
      <c r="F131" s="99"/>
      <c r="G131" s="99">
        <v>6</v>
      </c>
      <c r="H131" s="99">
        <v>33</v>
      </c>
      <c r="I131" s="104">
        <v>23745</v>
      </c>
      <c r="J131" s="105">
        <v>39954</v>
      </c>
      <c r="K131" s="106">
        <f t="shared" si="8"/>
        <v>44</v>
      </c>
      <c r="L131" s="107">
        <f t="shared" si="9"/>
        <v>54</v>
      </c>
      <c r="M131" s="111" t="str">
        <f t="shared" si="10"/>
        <v/>
      </c>
      <c r="N131" s="112">
        <v>42794</v>
      </c>
      <c r="O131" s="113">
        <f t="shared" si="11"/>
        <v>93.37</v>
      </c>
      <c r="P131" s="25"/>
      <c r="Q131" s="99" t="s">
        <v>10</v>
      </c>
      <c r="R131" s="99"/>
      <c r="S131" s="99">
        <v>1</v>
      </c>
      <c r="T131" s="99"/>
      <c r="U131" s="99">
        <v>1</v>
      </c>
      <c r="V131" s="53"/>
      <c r="W131" s="130" t="s">
        <v>57</v>
      </c>
      <c r="X131" s="73" t="s">
        <v>74</v>
      </c>
      <c r="Y131" s="238"/>
      <c r="Z131" s="239"/>
      <c r="AB131" s="193"/>
      <c r="AC131" s="193"/>
    </row>
    <row r="132" spans="1:29" s="28" customFormat="1" ht="15" customHeight="1" x14ac:dyDescent="0.15">
      <c r="A132" s="28">
        <v>118</v>
      </c>
      <c r="B132" s="103"/>
      <c r="C132" s="103"/>
      <c r="D132" s="103"/>
      <c r="E132" s="99"/>
      <c r="F132" s="99"/>
      <c r="G132" s="99">
        <v>23</v>
      </c>
      <c r="H132" s="99">
        <v>5</v>
      </c>
      <c r="I132" s="104">
        <v>16438</v>
      </c>
      <c r="J132" s="105">
        <v>43403</v>
      </c>
      <c r="K132" s="106">
        <f t="shared" si="8"/>
        <v>73</v>
      </c>
      <c r="L132" s="107">
        <f t="shared" si="9"/>
        <v>74</v>
      </c>
      <c r="M132" s="111">
        <f t="shared" si="10"/>
        <v>14.04</v>
      </c>
      <c r="N132" s="112"/>
      <c r="O132" s="113" t="str">
        <f t="shared" si="11"/>
        <v/>
      </c>
      <c r="P132" s="25"/>
      <c r="Q132" s="99" t="s">
        <v>61</v>
      </c>
      <c r="R132" s="99"/>
      <c r="S132" s="99">
        <v>1</v>
      </c>
      <c r="T132" s="99">
        <v>1</v>
      </c>
      <c r="U132" s="99"/>
      <c r="V132" s="53"/>
      <c r="W132" s="130" t="s">
        <v>57</v>
      </c>
      <c r="X132" s="73" t="s">
        <v>60</v>
      </c>
      <c r="Y132" s="238"/>
      <c r="Z132" s="239"/>
      <c r="AB132" s="193"/>
      <c r="AC132" s="193"/>
    </row>
    <row r="133" spans="1:29" s="28" customFormat="1" ht="15" customHeight="1" x14ac:dyDescent="0.15">
      <c r="A133" s="28">
        <v>119</v>
      </c>
      <c r="B133" s="103"/>
      <c r="C133" s="103"/>
      <c r="D133" s="103"/>
      <c r="E133" s="99"/>
      <c r="F133" s="99"/>
      <c r="G133" s="99">
        <v>45</v>
      </c>
      <c r="H133" s="99">
        <v>3</v>
      </c>
      <c r="I133" s="104">
        <v>20091</v>
      </c>
      <c r="J133" s="105">
        <v>42213</v>
      </c>
      <c r="K133" s="106">
        <f t="shared" si="8"/>
        <v>60</v>
      </c>
      <c r="L133" s="107">
        <f t="shared" si="9"/>
        <v>64</v>
      </c>
      <c r="M133" s="111">
        <f t="shared" si="10"/>
        <v>53.16</v>
      </c>
      <c r="N133" s="112"/>
      <c r="O133" s="113" t="str">
        <f t="shared" si="11"/>
        <v/>
      </c>
      <c r="P133" s="25"/>
      <c r="Q133" s="99" t="s">
        <v>10</v>
      </c>
      <c r="R133" s="99"/>
      <c r="S133" s="99">
        <v>1</v>
      </c>
      <c r="T133" s="99"/>
      <c r="U133" s="99">
        <v>1</v>
      </c>
      <c r="V133" s="53"/>
      <c r="W133" s="130" t="s">
        <v>57</v>
      </c>
      <c r="X133" s="73" t="s">
        <v>59</v>
      </c>
      <c r="Y133" s="238"/>
      <c r="Z133" s="239"/>
      <c r="AB133" s="193"/>
      <c r="AC133" s="193"/>
    </row>
    <row r="134" spans="1:29" s="28" customFormat="1" ht="15" customHeight="1" x14ac:dyDescent="0.15">
      <c r="A134" s="28">
        <v>120</v>
      </c>
      <c r="B134" s="103"/>
      <c r="C134" s="103"/>
      <c r="D134" s="103"/>
      <c r="E134" s="99"/>
      <c r="F134" s="99"/>
      <c r="G134" s="99">
        <v>55</v>
      </c>
      <c r="H134" s="99">
        <v>7</v>
      </c>
      <c r="I134" s="104">
        <v>23745</v>
      </c>
      <c r="J134" s="105">
        <v>42254</v>
      </c>
      <c r="K134" s="106">
        <f t="shared" si="8"/>
        <v>50</v>
      </c>
      <c r="L134" s="107">
        <f t="shared" si="9"/>
        <v>54</v>
      </c>
      <c r="M134" s="111">
        <f t="shared" si="10"/>
        <v>51.81</v>
      </c>
      <c r="N134" s="112"/>
      <c r="O134" s="113" t="str">
        <f t="shared" si="11"/>
        <v/>
      </c>
      <c r="P134" s="25"/>
      <c r="Q134" s="99" t="s">
        <v>61</v>
      </c>
      <c r="R134" s="99"/>
      <c r="S134" s="99"/>
      <c r="T134" s="99"/>
      <c r="U134" s="99"/>
      <c r="V134" s="53"/>
      <c r="W134" s="130" t="s">
        <v>57</v>
      </c>
      <c r="X134" s="73" t="s">
        <v>75</v>
      </c>
      <c r="Y134" s="238"/>
      <c r="Z134" s="239"/>
      <c r="AB134" s="193"/>
      <c r="AC134" s="193"/>
    </row>
    <row r="135" spans="1:29" s="28" customFormat="1" ht="15" customHeight="1" x14ac:dyDescent="0.15">
      <c r="A135" s="28">
        <v>121</v>
      </c>
      <c r="B135" s="103"/>
      <c r="C135" s="103"/>
      <c r="D135" s="103"/>
      <c r="E135" s="99"/>
      <c r="F135" s="99"/>
      <c r="G135" s="99">
        <v>32</v>
      </c>
      <c r="H135" s="99">
        <v>3</v>
      </c>
      <c r="I135" s="104">
        <v>27398</v>
      </c>
      <c r="J135" s="105">
        <v>43521</v>
      </c>
      <c r="K135" s="106">
        <f t="shared" si="8"/>
        <v>44</v>
      </c>
      <c r="L135" s="107">
        <f t="shared" si="9"/>
        <v>44</v>
      </c>
      <c r="M135" s="111">
        <f t="shared" si="10"/>
        <v>10.16</v>
      </c>
      <c r="N135" s="112"/>
      <c r="O135" s="113" t="str">
        <f t="shared" si="11"/>
        <v/>
      </c>
      <c r="P135" s="25"/>
      <c r="Q135" s="99" t="s">
        <v>61</v>
      </c>
      <c r="R135" s="99"/>
      <c r="S135" s="99">
        <v>1</v>
      </c>
      <c r="T135" s="99">
        <v>1</v>
      </c>
      <c r="U135" s="99"/>
      <c r="V135" s="53"/>
      <c r="W135" s="78" t="s">
        <v>57</v>
      </c>
      <c r="X135" s="93" t="s">
        <v>59</v>
      </c>
      <c r="Y135" s="238"/>
      <c r="Z135" s="239"/>
      <c r="AB135" s="193"/>
      <c r="AC135" s="193"/>
    </row>
    <row r="136" spans="1:29" s="28" customFormat="1" ht="15" customHeight="1" x14ac:dyDescent="0.15">
      <c r="A136" s="28">
        <v>122</v>
      </c>
      <c r="B136" s="103"/>
      <c r="C136" s="103"/>
      <c r="D136" s="103"/>
      <c r="E136" s="99"/>
      <c r="F136" s="99"/>
      <c r="G136" s="99">
        <v>22</v>
      </c>
      <c r="H136" s="99">
        <v>3</v>
      </c>
      <c r="I136" s="104">
        <v>16438</v>
      </c>
      <c r="J136" s="105">
        <v>39265</v>
      </c>
      <c r="K136" s="106">
        <f t="shared" si="8"/>
        <v>62</v>
      </c>
      <c r="L136" s="107">
        <f t="shared" si="9"/>
        <v>74</v>
      </c>
      <c r="M136" s="111" t="str">
        <f t="shared" si="10"/>
        <v/>
      </c>
      <c r="N136" s="112">
        <v>42150</v>
      </c>
      <c r="O136" s="113">
        <f t="shared" si="11"/>
        <v>94.85</v>
      </c>
      <c r="P136" s="25"/>
      <c r="Q136" s="99" t="s">
        <v>61</v>
      </c>
      <c r="R136" s="99"/>
      <c r="S136" s="99"/>
      <c r="T136" s="99">
        <v>1</v>
      </c>
      <c r="U136" s="99">
        <v>1</v>
      </c>
      <c r="V136" s="53"/>
      <c r="W136" s="130" t="s">
        <v>58</v>
      </c>
      <c r="X136" s="73"/>
      <c r="Y136" s="238"/>
      <c r="Z136" s="239"/>
      <c r="AB136" s="193"/>
      <c r="AC136" s="193"/>
    </row>
    <row r="137" spans="1:29" s="28" customFormat="1" ht="15" customHeight="1" x14ac:dyDescent="0.15">
      <c r="A137" s="28">
        <v>123</v>
      </c>
      <c r="B137" s="103"/>
      <c r="C137" s="103"/>
      <c r="D137" s="103"/>
      <c r="E137" s="99"/>
      <c r="F137" s="99"/>
      <c r="G137" s="99">
        <v>62</v>
      </c>
      <c r="H137" s="99">
        <v>25</v>
      </c>
      <c r="I137" s="104">
        <v>20091</v>
      </c>
      <c r="J137" s="105">
        <v>39377</v>
      </c>
      <c r="K137" s="106">
        <f t="shared" si="8"/>
        <v>52</v>
      </c>
      <c r="L137" s="107">
        <f t="shared" si="9"/>
        <v>64</v>
      </c>
      <c r="M137" s="111" t="str">
        <f t="shared" si="10"/>
        <v/>
      </c>
      <c r="N137" s="112">
        <v>42516</v>
      </c>
      <c r="O137" s="113">
        <f t="shared" si="11"/>
        <v>103.2</v>
      </c>
      <c r="P137" s="25"/>
      <c r="Q137" s="99" t="s">
        <v>61</v>
      </c>
      <c r="R137" s="99"/>
      <c r="S137" s="99">
        <v>1</v>
      </c>
      <c r="T137" s="99"/>
      <c r="U137" s="99">
        <v>1</v>
      </c>
      <c r="V137" s="53"/>
      <c r="W137" s="130" t="s">
        <v>77</v>
      </c>
      <c r="X137" s="73"/>
      <c r="Y137" s="238"/>
      <c r="Z137" s="239"/>
      <c r="AB137" s="193"/>
      <c r="AC137" s="193"/>
    </row>
    <row r="138" spans="1:29" s="28" customFormat="1" ht="15" customHeight="1" x14ac:dyDescent="0.15">
      <c r="A138" s="28">
        <v>124</v>
      </c>
      <c r="B138" s="103"/>
      <c r="C138" s="103"/>
      <c r="D138" s="103"/>
      <c r="E138" s="99"/>
      <c r="F138" s="99"/>
      <c r="G138" s="99">
        <v>8</v>
      </c>
      <c r="H138" s="99">
        <v>10</v>
      </c>
      <c r="I138" s="104">
        <v>23745</v>
      </c>
      <c r="J138" s="105">
        <v>39954</v>
      </c>
      <c r="K138" s="106">
        <f t="shared" si="8"/>
        <v>44</v>
      </c>
      <c r="L138" s="107">
        <f t="shared" si="9"/>
        <v>54</v>
      </c>
      <c r="M138" s="111" t="str">
        <f t="shared" si="10"/>
        <v/>
      </c>
      <c r="N138" s="112">
        <v>42794</v>
      </c>
      <c r="O138" s="113">
        <f t="shared" si="11"/>
        <v>93.37</v>
      </c>
      <c r="P138" s="25"/>
      <c r="Q138" s="99" t="s">
        <v>61</v>
      </c>
      <c r="R138" s="99"/>
      <c r="S138" s="99"/>
      <c r="T138" s="99"/>
      <c r="U138" s="99"/>
      <c r="V138" s="53"/>
      <c r="W138" s="130" t="s">
        <v>57</v>
      </c>
      <c r="X138" s="73" t="s">
        <v>76</v>
      </c>
      <c r="Y138" s="238"/>
      <c r="Z138" s="239"/>
      <c r="AB138" s="193"/>
      <c r="AC138" s="193"/>
    </row>
    <row r="139" spans="1:29" s="28" customFormat="1" ht="15" customHeight="1" x14ac:dyDescent="0.15">
      <c r="A139" s="28">
        <v>125</v>
      </c>
      <c r="B139" s="103"/>
      <c r="C139" s="103"/>
      <c r="D139" s="103"/>
      <c r="E139" s="99"/>
      <c r="F139" s="99"/>
      <c r="G139" s="99">
        <v>12</v>
      </c>
      <c r="H139" s="99">
        <v>9</v>
      </c>
      <c r="I139" s="104">
        <v>16438</v>
      </c>
      <c r="J139" s="105">
        <v>43403</v>
      </c>
      <c r="K139" s="106">
        <f t="shared" si="8"/>
        <v>73</v>
      </c>
      <c r="L139" s="107">
        <f t="shared" si="9"/>
        <v>74</v>
      </c>
      <c r="M139" s="111">
        <f t="shared" si="10"/>
        <v>14.04</v>
      </c>
      <c r="N139" s="112"/>
      <c r="O139" s="113" t="str">
        <f t="shared" si="11"/>
        <v/>
      </c>
      <c r="P139" s="25"/>
      <c r="Q139" s="99" t="s">
        <v>10</v>
      </c>
      <c r="R139" s="99"/>
      <c r="S139" s="99">
        <v>1</v>
      </c>
      <c r="T139" s="99"/>
      <c r="U139" s="99"/>
      <c r="V139" s="53"/>
      <c r="W139" s="130" t="s">
        <v>58</v>
      </c>
      <c r="X139" s="73"/>
      <c r="Y139" s="238"/>
      <c r="Z139" s="239"/>
      <c r="AB139" s="193"/>
      <c r="AC139" s="193"/>
    </row>
    <row r="140" spans="1:29" s="28" customFormat="1" ht="15" customHeight="1" x14ac:dyDescent="0.15">
      <c r="A140" s="28">
        <v>126</v>
      </c>
      <c r="B140" s="103"/>
      <c r="C140" s="103"/>
      <c r="D140" s="103"/>
      <c r="E140" s="99"/>
      <c r="F140" s="99"/>
      <c r="G140" s="99">
        <v>33</v>
      </c>
      <c r="H140" s="99">
        <v>4</v>
      </c>
      <c r="I140" s="104">
        <v>20091</v>
      </c>
      <c r="J140" s="105">
        <v>42213</v>
      </c>
      <c r="K140" s="106">
        <f t="shared" si="8"/>
        <v>60</v>
      </c>
      <c r="L140" s="107">
        <f t="shared" si="9"/>
        <v>64</v>
      </c>
      <c r="M140" s="111">
        <f t="shared" si="10"/>
        <v>53.16</v>
      </c>
      <c r="N140" s="112"/>
      <c r="O140" s="113" t="str">
        <f t="shared" si="11"/>
        <v/>
      </c>
      <c r="P140" s="25"/>
      <c r="Q140" s="99" t="s">
        <v>10</v>
      </c>
      <c r="R140" s="99"/>
      <c r="S140" s="99"/>
      <c r="T140" s="99">
        <v>1</v>
      </c>
      <c r="U140" s="99"/>
      <c r="V140" s="53"/>
      <c r="W140" s="130" t="s">
        <v>78</v>
      </c>
      <c r="X140" s="73"/>
      <c r="Y140" s="238"/>
      <c r="Z140" s="239"/>
      <c r="AB140" s="193"/>
      <c r="AC140" s="193"/>
    </row>
    <row r="141" spans="1:29" s="28" customFormat="1" ht="15" customHeight="1" x14ac:dyDescent="0.15">
      <c r="A141" s="28">
        <v>127</v>
      </c>
      <c r="B141" s="103"/>
      <c r="C141" s="103"/>
      <c r="D141" s="103"/>
      <c r="E141" s="99"/>
      <c r="F141" s="99"/>
      <c r="G141" s="99">
        <v>21</v>
      </c>
      <c r="H141" s="99">
        <v>15</v>
      </c>
      <c r="I141" s="104">
        <v>23745</v>
      </c>
      <c r="J141" s="105">
        <v>42254</v>
      </c>
      <c r="K141" s="106">
        <f t="shared" si="8"/>
        <v>50</v>
      </c>
      <c r="L141" s="107">
        <f t="shared" si="9"/>
        <v>54</v>
      </c>
      <c r="M141" s="111">
        <f t="shared" si="10"/>
        <v>51.81</v>
      </c>
      <c r="N141" s="112"/>
      <c r="O141" s="113" t="str">
        <f t="shared" si="11"/>
        <v/>
      </c>
      <c r="P141" s="25"/>
      <c r="Q141" s="99" t="s">
        <v>10</v>
      </c>
      <c r="R141" s="99"/>
      <c r="S141" s="99">
        <v>1</v>
      </c>
      <c r="T141" s="99"/>
      <c r="U141" s="99">
        <v>1</v>
      </c>
      <c r="V141" s="53"/>
      <c r="W141" s="130" t="s">
        <v>57</v>
      </c>
      <c r="X141" s="73" t="s">
        <v>74</v>
      </c>
      <c r="Y141" s="238"/>
      <c r="Z141" s="239"/>
      <c r="AB141" s="193"/>
      <c r="AC141" s="193"/>
    </row>
    <row r="142" spans="1:29" s="28" customFormat="1" ht="15" customHeight="1" x14ac:dyDescent="0.15">
      <c r="A142" s="28">
        <v>128</v>
      </c>
      <c r="B142" s="103"/>
      <c r="C142" s="103"/>
      <c r="D142" s="103"/>
      <c r="E142" s="99"/>
      <c r="F142" s="99"/>
      <c r="G142" s="99">
        <v>16</v>
      </c>
      <c r="H142" s="99">
        <v>21</v>
      </c>
      <c r="I142" s="104">
        <v>27398</v>
      </c>
      <c r="J142" s="105">
        <v>43521</v>
      </c>
      <c r="K142" s="106">
        <f t="shared" si="8"/>
        <v>44</v>
      </c>
      <c r="L142" s="107">
        <f t="shared" si="9"/>
        <v>44</v>
      </c>
      <c r="M142" s="111">
        <f t="shared" si="10"/>
        <v>10.16</v>
      </c>
      <c r="N142" s="112"/>
      <c r="O142" s="113" t="str">
        <f t="shared" si="11"/>
        <v/>
      </c>
      <c r="P142" s="25"/>
      <c r="Q142" s="99" t="s">
        <v>61</v>
      </c>
      <c r="R142" s="99"/>
      <c r="S142" s="99">
        <v>1</v>
      </c>
      <c r="T142" s="99">
        <v>1</v>
      </c>
      <c r="U142" s="99">
        <v>1</v>
      </c>
      <c r="V142" s="53"/>
      <c r="W142" s="130" t="s">
        <v>57</v>
      </c>
      <c r="X142" s="73" t="s">
        <v>60</v>
      </c>
      <c r="Y142" s="238"/>
      <c r="Z142" s="239"/>
      <c r="AB142" s="193"/>
      <c r="AC142" s="193"/>
    </row>
    <row r="143" spans="1:29" s="28" customFormat="1" ht="15" customHeight="1" x14ac:dyDescent="0.15">
      <c r="A143" s="28">
        <v>129</v>
      </c>
      <c r="B143" s="103"/>
      <c r="C143" s="103"/>
      <c r="D143" s="103"/>
      <c r="E143" s="99"/>
      <c r="F143" s="99"/>
      <c r="G143" s="99">
        <v>11</v>
      </c>
      <c r="H143" s="99">
        <v>27</v>
      </c>
      <c r="I143" s="104">
        <v>16438</v>
      </c>
      <c r="J143" s="105">
        <v>39265</v>
      </c>
      <c r="K143" s="106">
        <f t="shared" si="8"/>
        <v>62</v>
      </c>
      <c r="L143" s="107">
        <f t="shared" si="9"/>
        <v>74</v>
      </c>
      <c r="M143" s="111" t="str">
        <f t="shared" si="10"/>
        <v/>
      </c>
      <c r="N143" s="112">
        <v>42150</v>
      </c>
      <c r="O143" s="113">
        <f t="shared" ref="O143:O174" si="12">IF(N143="","",IF(N143-J143=0,0,ROUND((N143-J143)/(365/12),2)))</f>
        <v>94.85</v>
      </c>
      <c r="P143" s="25"/>
      <c r="Q143" s="99" t="s">
        <v>10</v>
      </c>
      <c r="R143" s="99"/>
      <c r="S143" s="99">
        <v>1</v>
      </c>
      <c r="T143" s="99"/>
      <c r="U143" s="99"/>
      <c r="V143" s="53"/>
      <c r="W143" s="130" t="s">
        <v>57</v>
      </c>
      <c r="X143" s="73" t="s">
        <v>59</v>
      </c>
      <c r="Y143" s="238"/>
      <c r="Z143" s="239"/>
      <c r="AB143" s="193"/>
      <c r="AC143" s="193"/>
    </row>
    <row r="144" spans="1:29" s="28" customFormat="1" ht="15" customHeight="1" x14ac:dyDescent="0.15">
      <c r="A144" s="28">
        <v>130</v>
      </c>
      <c r="B144" s="103"/>
      <c r="C144" s="103"/>
      <c r="D144" s="103"/>
      <c r="E144" s="99"/>
      <c r="F144" s="99"/>
      <c r="G144" s="99">
        <v>6</v>
      </c>
      <c r="H144" s="99">
        <v>33</v>
      </c>
      <c r="I144" s="104">
        <v>20091</v>
      </c>
      <c r="J144" s="105">
        <v>39377</v>
      </c>
      <c r="K144" s="106">
        <f t="shared" ref="K144:K199" si="13">IF(I144="","",DATEDIF(I144,J144,"Y"))</f>
        <v>52</v>
      </c>
      <c r="L144" s="107">
        <f t="shared" ref="L144:L199" si="14">IF(I144="","",DATEDIF(I144,$K$2,"Y"))</f>
        <v>64</v>
      </c>
      <c r="M144" s="111" t="str">
        <f t="shared" ref="M144:M199" si="15">IF(N144="",IF(J144="","",ROUND(($K$2-J144)/(365/12),2)),"")</f>
        <v/>
      </c>
      <c r="N144" s="112">
        <v>42516</v>
      </c>
      <c r="O144" s="113">
        <f t="shared" si="12"/>
        <v>103.2</v>
      </c>
      <c r="P144" s="25"/>
      <c r="Q144" s="99" t="s">
        <v>61</v>
      </c>
      <c r="R144" s="99"/>
      <c r="S144" s="99"/>
      <c r="T144" s="99"/>
      <c r="U144" s="99">
        <v>1</v>
      </c>
      <c r="V144" s="53"/>
      <c r="W144" s="130" t="s">
        <v>57</v>
      </c>
      <c r="X144" s="73" t="s">
        <v>75</v>
      </c>
      <c r="Y144" s="238"/>
      <c r="Z144" s="239"/>
      <c r="AB144" s="193"/>
      <c r="AC144" s="193"/>
    </row>
    <row r="145" spans="1:29" s="28" customFormat="1" ht="15" customHeight="1" x14ac:dyDescent="0.15">
      <c r="A145" s="28">
        <v>131</v>
      </c>
      <c r="B145" s="103"/>
      <c r="C145" s="103"/>
      <c r="D145" s="103"/>
      <c r="E145" s="99"/>
      <c r="F145" s="99"/>
      <c r="G145" s="99">
        <v>23</v>
      </c>
      <c r="H145" s="99">
        <v>5</v>
      </c>
      <c r="I145" s="104">
        <v>23745</v>
      </c>
      <c r="J145" s="105">
        <v>39954</v>
      </c>
      <c r="K145" s="106">
        <f t="shared" si="13"/>
        <v>44</v>
      </c>
      <c r="L145" s="107">
        <f t="shared" si="14"/>
        <v>54</v>
      </c>
      <c r="M145" s="111" t="str">
        <f t="shared" si="15"/>
        <v/>
      </c>
      <c r="N145" s="112">
        <v>42794</v>
      </c>
      <c r="O145" s="113">
        <f t="shared" si="12"/>
        <v>93.37</v>
      </c>
      <c r="P145" s="25"/>
      <c r="Q145" s="99" t="s">
        <v>61</v>
      </c>
      <c r="R145" s="99"/>
      <c r="S145" s="99">
        <v>1</v>
      </c>
      <c r="T145" s="99">
        <v>1</v>
      </c>
      <c r="U145" s="99"/>
      <c r="V145" s="53"/>
      <c r="W145" s="78" t="s">
        <v>57</v>
      </c>
      <c r="X145" s="93" t="s">
        <v>59</v>
      </c>
      <c r="Y145" s="238"/>
      <c r="Z145" s="239"/>
      <c r="AB145" s="193"/>
      <c r="AC145" s="193"/>
    </row>
    <row r="146" spans="1:29" s="28" customFormat="1" ht="15" customHeight="1" x14ac:dyDescent="0.15">
      <c r="A146" s="28">
        <v>132</v>
      </c>
      <c r="B146" s="103"/>
      <c r="C146" s="103"/>
      <c r="D146" s="103"/>
      <c r="E146" s="99"/>
      <c r="F146" s="99"/>
      <c r="G146" s="99">
        <v>45</v>
      </c>
      <c r="H146" s="99">
        <v>3</v>
      </c>
      <c r="I146" s="104">
        <v>16438</v>
      </c>
      <c r="J146" s="105">
        <v>43403</v>
      </c>
      <c r="K146" s="106">
        <f t="shared" si="13"/>
        <v>73</v>
      </c>
      <c r="L146" s="107">
        <f t="shared" si="14"/>
        <v>74</v>
      </c>
      <c r="M146" s="111">
        <f t="shared" si="15"/>
        <v>14.04</v>
      </c>
      <c r="N146" s="112"/>
      <c r="O146" s="113" t="str">
        <f t="shared" si="12"/>
        <v/>
      </c>
      <c r="P146" s="25"/>
      <c r="Q146" s="99" t="s">
        <v>61</v>
      </c>
      <c r="R146" s="99"/>
      <c r="S146" s="99"/>
      <c r="T146" s="99">
        <v>1</v>
      </c>
      <c r="U146" s="99"/>
      <c r="V146" s="53"/>
      <c r="W146" s="130" t="s">
        <v>58</v>
      </c>
      <c r="X146" s="73"/>
      <c r="Y146" s="238"/>
      <c r="Z146" s="239"/>
      <c r="AB146" s="193"/>
      <c r="AC146" s="193"/>
    </row>
    <row r="147" spans="1:29" s="28" customFormat="1" ht="15" customHeight="1" x14ac:dyDescent="0.15">
      <c r="A147" s="28">
        <v>133</v>
      </c>
      <c r="B147" s="103"/>
      <c r="C147" s="103"/>
      <c r="D147" s="103"/>
      <c r="E147" s="99"/>
      <c r="F147" s="99"/>
      <c r="G147" s="99">
        <v>55</v>
      </c>
      <c r="H147" s="99">
        <v>7</v>
      </c>
      <c r="I147" s="104">
        <v>20091</v>
      </c>
      <c r="J147" s="105">
        <v>42213</v>
      </c>
      <c r="K147" s="106">
        <f t="shared" si="13"/>
        <v>60</v>
      </c>
      <c r="L147" s="107">
        <f t="shared" si="14"/>
        <v>64</v>
      </c>
      <c r="M147" s="111">
        <f t="shared" si="15"/>
        <v>53.16</v>
      </c>
      <c r="N147" s="112"/>
      <c r="O147" s="113" t="str">
        <f t="shared" si="12"/>
        <v/>
      </c>
      <c r="P147" s="25"/>
      <c r="Q147" s="99" t="s">
        <v>61</v>
      </c>
      <c r="R147" s="99"/>
      <c r="S147" s="99">
        <v>1</v>
      </c>
      <c r="T147" s="99"/>
      <c r="U147" s="99">
        <v>1</v>
      </c>
      <c r="V147" s="53"/>
      <c r="W147" s="130" t="s">
        <v>77</v>
      </c>
      <c r="X147" s="73"/>
      <c r="Y147" s="238"/>
      <c r="Z147" s="239"/>
      <c r="AB147" s="193"/>
      <c r="AC147" s="193"/>
    </row>
    <row r="148" spans="1:29" s="28" customFormat="1" ht="15" customHeight="1" x14ac:dyDescent="0.15">
      <c r="A148" s="28">
        <v>134</v>
      </c>
      <c r="B148" s="103"/>
      <c r="C148" s="103"/>
      <c r="D148" s="103"/>
      <c r="E148" s="99"/>
      <c r="F148" s="99"/>
      <c r="G148" s="99">
        <v>32</v>
      </c>
      <c r="H148" s="99">
        <v>3</v>
      </c>
      <c r="I148" s="104">
        <v>23745</v>
      </c>
      <c r="J148" s="105">
        <v>42254</v>
      </c>
      <c r="K148" s="106">
        <f t="shared" si="13"/>
        <v>50</v>
      </c>
      <c r="L148" s="107">
        <f t="shared" si="14"/>
        <v>54</v>
      </c>
      <c r="M148" s="111">
        <f t="shared" si="15"/>
        <v>51.81</v>
      </c>
      <c r="N148" s="112"/>
      <c r="O148" s="113" t="str">
        <f t="shared" si="12"/>
        <v/>
      </c>
      <c r="P148" s="25"/>
      <c r="Q148" s="99" t="s">
        <v>61</v>
      </c>
      <c r="R148" s="99"/>
      <c r="S148" s="99"/>
      <c r="T148" s="99"/>
      <c r="U148" s="99">
        <v>1</v>
      </c>
      <c r="V148" s="53"/>
      <c r="W148" s="130" t="s">
        <v>57</v>
      </c>
      <c r="X148" s="73" t="s">
        <v>76</v>
      </c>
      <c r="Y148" s="238"/>
      <c r="Z148" s="239"/>
      <c r="AB148" s="193"/>
      <c r="AC148" s="193"/>
    </row>
    <row r="149" spans="1:29" s="28" customFormat="1" ht="15" customHeight="1" x14ac:dyDescent="0.15">
      <c r="A149" s="28">
        <v>135</v>
      </c>
      <c r="B149" s="103"/>
      <c r="C149" s="103"/>
      <c r="D149" s="103"/>
      <c r="E149" s="99"/>
      <c r="F149" s="99"/>
      <c r="G149" s="99">
        <v>22</v>
      </c>
      <c r="H149" s="99">
        <v>3</v>
      </c>
      <c r="I149" s="104">
        <v>27398</v>
      </c>
      <c r="J149" s="105">
        <v>43521</v>
      </c>
      <c r="K149" s="106">
        <f t="shared" si="13"/>
        <v>44</v>
      </c>
      <c r="L149" s="107">
        <f t="shared" si="14"/>
        <v>44</v>
      </c>
      <c r="M149" s="111">
        <f t="shared" si="15"/>
        <v>10.16</v>
      </c>
      <c r="N149" s="112"/>
      <c r="O149" s="113" t="str">
        <f t="shared" si="12"/>
        <v/>
      </c>
      <c r="P149" s="25"/>
      <c r="Q149" s="99" t="s">
        <v>10</v>
      </c>
      <c r="R149" s="99"/>
      <c r="S149" s="99">
        <v>1</v>
      </c>
      <c r="T149" s="99"/>
      <c r="U149" s="99"/>
      <c r="V149" s="53"/>
      <c r="W149" s="130" t="s">
        <v>58</v>
      </c>
      <c r="X149" s="73"/>
      <c r="Y149" s="238"/>
      <c r="Z149" s="239"/>
      <c r="AB149" s="193"/>
      <c r="AC149" s="193"/>
    </row>
    <row r="150" spans="1:29" s="28" customFormat="1" ht="15" customHeight="1" x14ac:dyDescent="0.15">
      <c r="A150" s="28">
        <v>136</v>
      </c>
      <c r="B150" s="103"/>
      <c r="C150" s="103"/>
      <c r="D150" s="103"/>
      <c r="E150" s="99"/>
      <c r="F150" s="99"/>
      <c r="G150" s="99">
        <v>62</v>
      </c>
      <c r="H150" s="99">
        <v>25</v>
      </c>
      <c r="I150" s="104">
        <v>16438</v>
      </c>
      <c r="J150" s="105">
        <v>39265</v>
      </c>
      <c r="K150" s="106">
        <f t="shared" si="13"/>
        <v>62</v>
      </c>
      <c r="L150" s="107">
        <f t="shared" si="14"/>
        <v>74</v>
      </c>
      <c r="M150" s="111" t="str">
        <f t="shared" si="15"/>
        <v/>
      </c>
      <c r="N150" s="112">
        <v>42150</v>
      </c>
      <c r="O150" s="113">
        <f t="shared" si="12"/>
        <v>94.85</v>
      </c>
      <c r="P150" s="25"/>
      <c r="Q150" s="99" t="s">
        <v>10</v>
      </c>
      <c r="R150" s="99"/>
      <c r="S150" s="99"/>
      <c r="T150" s="99">
        <v>1</v>
      </c>
      <c r="U150" s="99"/>
      <c r="V150" s="53"/>
      <c r="W150" s="130" t="s">
        <v>78</v>
      </c>
      <c r="X150" s="73"/>
      <c r="Y150" s="238"/>
      <c r="Z150" s="239"/>
      <c r="AB150" s="193"/>
      <c r="AC150" s="193"/>
    </row>
    <row r="151" spans="1:29" s="28" customFormat="1" ht="15" customHeight="1" x14ac:dyDescent="0.15">
      <c r="A151" s="28">
        <v>137</v>
      </c>
      <c r="B151" s="103"/>
      <c r="C151" s="103"/>
      <c r="D151" s="103"/>
      <c r="E151" s="99"/>
      <c r="F151" s="99"/>
      <c r="G151" s="99">
        <v>8</v>
      </c>
      <c r="H151" s="99">
        <v>10</v>
      </c>
      <c r="I151" s="104">
        <v>20091</v>
      </c>
      <c r="J151" s="105">
        <v>39377</v>
      </c>
      <c r="K151" s="106">
        <f t="shared" si="13"/>
        <v>52</v>
      </c>
      <c r="L151" s="107">
        <f t="shared" si="14"/>
        <v>64</v>
      </c>
      <c r="M151" s="111" t="str">
        <f t="shared" si="15"/>
        <v/>
      </c>
      <c r="N151" s="112">
        <v>42516</v>
      </c>
      <c r="O151" s="113">
        <f t="shared" si="12"/>
        <v>103.2</v>
      </c>
      <c r="P151" s="25"/>
      <c r="Q151" s="99" t="s">
        <v>10</v>
      </c>
      <c r="R151" s="99"/>
      <c r="S151" s="99">
        <v>1</v>
      </c>
      <c r="T151" s="99"/>
      <c r="U151" s="99"/>
      <c r="V151" s="53"/>
      <c r="W151" s="130" t="s">
        <v>57</v>
      </c>
      <c r="X151" s="73" t="s">
        <v>74</v>
      </c>
      <c r="Y151" s="238"/>
      <c r="Z151" s="239"/>
      <c r="AB151" s="193"/>
      <c r="AC151" s="193"/>
    </row>
    <row r="152" spans="1:29" s="28" customFormat="1" ht="15" customHeight="1" x14ac:dyDescent="0.15">
      <c r="A152" s="28">
        <v>138</v>
      </c>
      <c r="B152" s="103"/>
      <c r="C152" s="103"/>
      <c r="D152" s="103"/>
      <c r="E152" s="99"/>
      <c r="F152" s="99"/>
      <c r="G152" s="99">
        <v>12</v>
      </c>
      <c r="H152" s="99">
        <v>9</v>
      </c>
      <c r="I152" s="104">
        <v>23745</v>
      </c>
      <c r="J152" s="105">
        <v>39954</v>
      </c>
      <c r="K152" s="106">
        <f t="shared" si="13"/>
        <v>44</v>
      </c>
      <c r="L152" s="107">
        <f t="shared" si="14"/>
        <v>54</v>
      </c>
      <c r="M152" s="111" t="str">
        <f t="shared" si="15"/>
        <v/>
      </c>
      <c r="N152" s="112">
        <v>42794</v>
      </c>
      <c r="O152" s="113">
        <f t="shared" si="12"/>
        <v>93.37</v>
      </c>
      <c r="P152" s="25"/>
      <c r="Q152" s="99" t="s">
        <v>61</v>
      </c>
      <c r="R152" s="99"/>
      <c r="S152" s="99">
        <v>1</v>
      </c>
      <c r="T152" s="99">
        <v>1</v>
      </c>
      <c r="U152" s="99">
        <v>1</v>
      </c>
      <c r="V152" s="53"/>
      <c r="W152" s="130" t="s">
        <v>57</v>
      </c>
      <c r="X152" s="73" t="s">
        <v>60</v>
      </c>
      <c r="Y152" s="238"/>
      <c r="Z152" s="239"/>
      <c r="AB152" s="193"/>
      <c r="AC152" s="193"/>
    </row>
    <row r="153" spans="1:29" s="28" customFormat="1" ht="15" customHeight="1" x14ac:dyDescent="0.15">
      <c r="A153" s="28">
        <v>139</v>
      </c>
      <c r="B153" s="103"/>
      <c r="C153" s="103"/>
      <c r="D153" s="103"/>
      <c r="E153" s="99"/>
      <c r="F153" s="99"/>
      <c r="G153" s="99">
        <v>33</v>
      </c>
      <c r="H153" s="99">
        <v>4</v>
      </c>
      <c r="I153" s="104">
        <v>16438</v>
      </c>
      <c r="J153" s="105">
        <v>43403</v>
      </c>
      <c r="K153" s="106">
        <f t="shared" si="13"/>
        <v>73</v>
      </c>
      <c r="L153" s="107">
        <f t="shared" si="14"/>
        <v>74</v>
      </c>
      <c r="M153" s="111">
        <f t="shared" si="15"/>
        <v>14.04</v>
      </c>
      <c r="N153" s="112"/>
      <c r="O153" s="113" t="str">
        <f t="shared" si="12"/>
        <v/>
      </c>
      <c r="P153" s="25"/>
      <c r="Q153" s="99" t="s">
        <v>10</v>
      </c>
      <c r="R153" s="99"/>
      <c r="S153" s="99">
        <v>1</v>
      </c>
      <c r="T153" s="99"/>
      <c r="U153" s="99">
        <v>1</v>
      </c>
      <c r="V153" s="53"/>
      <c r="W153" s="130" t="s">
        <v>57</v>
      </c>
      <c r="X153" s="73" t="s">
        <v>59</v>
      </c>
      <c r="Y153" s="238"/>
      <c r="Z153" s="239"/>
      <c r="AB153" s="193"/>
      <c r="AC153" s="193"/>
    </row>
    <row r="154" spans="1:29" s="28" customFormat="1" ht="15" customHeight="1" x14ac:dyDescent="0.15">
      <c r="A154" s="28">
        <v>140</v>
      </c>
      <c r="B154" s="103"/>
      <c r="C154" s="103"/>
      <c r="D154" s="103"/>
      <c r="E154" s="99"/>
      <c r="F154" s="99"/>
      <c r="G154" s="99">
        <v>21</v>
      </c>
      <c r="H154" s="99">
        <v>15</v>
      </c>
      <c r="I154" s="104">
        <v>20091</v>
      </c>
      <c r="J154" s="105">
        <v>42213</v>
      </c>
      <c r="K154" s="106">
        <f t="shared" si="13"/>
        <v>60</v>
      </c>
      <c r="L154" s="107">
        <f t="shared" si="14"/>
        <v>64</v>
      </c>
      <c r="M154" s="111">
        <f t="shared" si="15"/>
        <v>53.16</v>
      </c>
      <c r="N154" s="112"/>
      <c r="O154" s="113" t="str">
        <f t="shared" si="12"/>
        <v/>
      </c>
      <c r="P154" s="25"/>
      <c r="Q154" s="99" t="s">
        <v>61</v>
      </c>
      <c r="R154" s="99"/>
      <c r="S154" s="99"/>
      <c r="T154" s="99"/>
      <c r="U154" s="99"/>
      <c r="V154" s="53"/>
      <c r="W154" s="130" t="s">
        <v>57</v>
      </c>
      <c r="X154" s="73" t="s">
        <v>75</v>
      </c>
      <c r="Y154" s="238"/>
      <c r="Z154" s="239"/>
      <c r="AB154" s="193"/>
      <c r="AC154" s="193"/>
    </row>
    <row r="155" spans="1:29" s="28" customFormat="1" ht="15" customHeight="1" x14ac:dyDescent="0.15">
      <c r="A155" s="28">
        <v>141</v>
      </c>
      <c r="B155" s="103"/>
      <c r="C155" s="103"/>
      <c r="D155" s="103"/>
      <c r="E155" s="99"/>
      <c r="F155" s="99"/>
      <c r="G155" s="99">
        <v>16</v>
      </c>
      <c r="H155" s="99">
        <v>21</v>
      </c>
      <c r="I155" s="104">
        <v>23745</v>
      </c>
      <c r="J155" s="105">
        <v>42254</v>
      </c>
      <c r="K155" s="106">
        <f t="shared" si="13"/>
        <v>50</v>
      </c>
      <c r="L155" s="107">
        <f t="shared" si="14"/>
        <v>54</v>
      </c>
      <c r="M155" s="111">
        <f t="shared" si="15"/>
        <v>51.81</v>
      </c>
      <c r="N155" s="112"/>
      <c r="O155" s="113" t="str">
        <f t="shared" si="12"/>
        <v/>
      </c>
      <c r="P155" s="25"/>
      <c r="Q155" s="99" t="s">
        <v>61</v>
      </c>
      <c r="R155" s="99"/>
      <c r="S155" s="99">
        <v>1</v>
      </c>
      <c r="T155" s="99">
        <v>1</v>
      </c>
      <c r="U155" s="99">
        <v>1</v>
      </c>
      <c r="V155" s="53"/>
      <c r="W155" s="78" t="s">
        <v>57</v>
      </c>
      <c r="X155" s="93" t="s">
        <v>59</v>
      </c>
      <c r="Y155" s="238"/>
      <c r="Z155" s="239"/>
      <c r="AB155" s="193"/>
      <c r="AC155" s="193"/>
    </row>
    <row r="156" spans="1:29" s="28" customFormat="1" ht="15" customHeight="1" x14ac:dyDescent="0.15">
      <c r="A156" s="28">
        <v>142</v>
      </c>
      <c r="B156" s="103"/>
      <c r="C156" s="103"/>
      <c r="D156" s="103"/>
      <c r="E156" s="99"/>
      <c r="F156" s="99"/>
      <c r="G156" s="99">
        <v>11</v>
      </c>
      <c r="H156" s="99">
        <v>27</v>
      </c>
      <c r="I156" s="104">
        <v>27398</v>
      </c>
      <c r="J156" s="105">
        <v>43521</v>
      </c>
      <c r="K156" s="106">
        <f t="shared" si="13"/>
        <v>44</v>
      </c>
      <c r="L156" s="107">
        <f t="shared" si="14"/>
        <v>44</v>
      </c>
      <c r="M156" s="111">
        <f t="shared" si="15"/>
        <v>10.16</v>
      </c>
      <c r="N156" s="112"/>
      <c r="O156" s="113" t="str">
        <f t="shared" si="12"/>
        <v/>
      </c>
      <c r="P156" s="25"/>
      <c r="Q156" s="99" t="s">
        <v>61</v>
      </c>
      <c r="R156" s="99"/>
      <c r="S156" s="99"/>
      <c r="T156" s="99">
        <v>1</v>
      </c>
      <c r="U156" s="99"/>
      <c r="V156" s="53"/>
      <c r="W156" s="130" t="s">
        <v>58</v>
      </c>
      <c r="X156" s="73"/>
      <c r="Y156" s="238"/>
      <c r="Z156" s="239"/>
      <c r="AB156" s="193"/>
      <c r="AC156" s="193"/>
    </row>
    <row r="157" spans="1:29" s="28" customFormat="1" ht="15" customHeight="1" x14ac:dyDescent="0.15">
      <c r="A157" s="28">
        <v>143</v>
      </c>
      <c r="B157" s="103"/>
      <c r="C157" s="103"/>
      <c r="D157" s="103"/>
      <c r="E157" s="99"/>
      <c r="F157" s="99"/>
      <c r="G157" s="99">
        <v>6</v>
      </c>
      <c r="H157" s="99">
        <v>33</v>
      </c>
      <c r="I157" s="104">
        <v>16438</v>
      </c>
      <c r="J157" s="105">
        <v>39265</v>
      </c>
      <c r="K157" s="106">
        <f t="shared" si="13"/>
        <v>62</v>
      </c>
      <c r="L157" s="107">
        <f t="shared" si="14"/>
        <v>74</v>
      </c>
      <c r="M157" s="111" t="str">
        <f t="shared" si="15"/>
        <v/>
      </c>
      <c r="N157" s="112">
        <v>42150</v>
      </c>
      <c r="O157" s="113">
        <f t="shared" si="12"/>
        <v>94.85</v>
      </c>
      <c r="P157" s="25"/>
      <c r="Q157" s="99" t="s">
        <v>61</v>
      </c>
      <c r="R157" s="99"/>
      <c r="S157" s="99">
        <v>1</v>
      </c>
      <c r="T157" s="99"/>
      <c r="U157" s="99"/>
      <c r="V157" s="53"/>
      <c r="W157" s="130" t="s">
        <v>77</v>
      </c>
      <c r="X157" s="73"/>
      <c r="Y157" s="238"/>
      <c r="Z157" s="239"/>
      <c r="AB157" s="193"/>
      <c r="AC157" s="193"/>
    </row>
    <row r="158" spans="1:29" s="28" customFormat="1" ht="15" customHeight="1" x14ac:dyDescent="0.15">
      <c r="A158" s="28">
        <v>144</v>
      </c>
      <c r="B158" s="103"/>
      <c r="C158" s="103"/>
      <c r="D158" s="103"/>
      <c r="E158" s="99"/>
      <c r="F158" s="99"/>
      <c r="G158" s="99">
        <v>23</v>
      </c>
      <c r="H158" s="99">
        <v>5</v>
      </c>
      <c r="I158" s="104">
        <v>20091</v>
      </c>
      <c r="J158" s="105">
        <v>39377</v>
      </c>
      <c r="K158" s="106">
        <f t="shared" si="13"/>
        <v>52</v>
      </c>
      <c r="L158" s="107">
        <f t="shared" si="14"/>
        <v>64</v>
      </c>
      <c r="M158" s="111" t="str">
        <f t="shared" si="15"/>
        <v/>
      </c>
      <c r="N158" s="112">
        <v>42516</v>
      </c>
      <c r="O158" s="113">
        <f t="shared" si="12"/>
        <v>103.2</v>
      </c>
      <c r="P158" s="25"/>
      <c r="Q158" s="99" t="s">
        <v>61</v>
      </c>
      <c r="R158" s="99"/>
      <c r="S158" s="99"/>
      <c r="T158" s="99"/>
      <c r="U158" s="99">
        <v>1</v>
      </c>
      <c r="V158" s="53"/>
      <c r="W158" s="130" t="s">
        <v>57</v>
      </c>
      <c r="X158" s="73" t="s">
        <v>76</v>
      </c>
      <c r="Y158" s="238"/>
      <c r="Z158" s="239"/>
      <c r="AB158" s="193"/>
      <c r="AC158" s="193"/>
    </row>
    <row r="159" spans="1:29" s="28" customFormat="1" ht="15" customHeight="1" x14ac:dyDescent="0.15">
      <c r="A159" s="28">
        <v>145</v>
      </c>
      <c r="B159" s="103"/>
      <c r="C159" s="103"/>
      <c r="D159" s="103"/>
      <c r="E159" s="99"/>
      <c r="F159" s="99"/>
      <c r="G159" s="99">
        <v>45</v>
      </c>
      <c r="H159" s="99">
        <v>3</v>
      </c>
      <c r="I159" s="104">
        <v>23745</v>
      </c>
      <c r="J159" s="105">
        <v>39954</v>
      </c>
      <c r="K159" s="106">
        <f t="shared" si="13"/>
        <v>44</v>
      </c>
      <c r="L159" s="107">
        <f t="shared" si="14"/>
        <v>54</v>
      </c>
      <c r="M159" s="111" t="str">
        <f t="shared" si="15"/>
        <v/>
      </c>
      <c r="N159" s="112">
        <v>42794</v>
      </c>
      <c r="O159" s="113">
        <f t="shared" si="12"/>
        <v>93.37</v>
      </c>
      <c r="P159" s="25"/>
      <c r="Q159" s="99" t="s">
        <v>10</v>
      </c>
      <c r="R159" s="99"/>
      <c r="S159" s="99">
        <v>1</v>
      </c>
      <c r="T159" s="99"/>
      <c r="U159" s="99">
        <v>1</v>
      </c>
      <c r="V159" s="53"/>
      <c r="W159" s="130" t="s">
        <v>58</v>
      </c>
      <c r="X159" s="73"/>
      <c r="Y159" s="238"/>
      <c r="Z159" s="239"/>
      <c r="AB159" s="193"/>
      <c r="AC159" s="193"/>
    </row>
    <row r="160" spans="1:29" s="28" customFormat="1" ht="15" customHeight="1" x14ac:dyDescent="0.15">
      <c r="A160" s="28">
        <v>146</v>
      </c>
      <c r="B160" s="103"/>
      <c r="C160" s="103"/>
      <c r="D160" s="103"/>
      <c r="E160" s="99"/>
      <c r="F160" s="99"/>
      <c r="G160" s="99">
        <v>55</v>
      </c>
      <c r="H160" s="99">
        <v>7</v>
      </c>
      <c r="I160" s="104">
        <v>16438</v>
      </c>
      <c r="J160" s="105">
        <v>43403</v>
      </c>
      <c r="K160" s="106">
        <f t="shared" si="13"/>
        <v>73</v>
      </c>
      <c r="L160" s="107">
        <f t="shared" si="14"/>
        <v>74</v>
      </c>
      <c r="M160" s="111">
        <f t="shared" si="15"/>
        <v>14.04</v>
      </c>
      <c r="N160" s="112"/>
      <c r="O160" s="113" t="str">
        <f t="shared" si="12"/>
        <v/>
      </c>
      <c r="P160" s="25"/>
      <c r="Q160" s="99" t="s">
        <v>10</v>
      </c>
      <c r="R160" s="99"/>
      <c r="S160" s="99"/>
      <c r="T160" s="99">
        <v>1</v>
      </c>
      <c r="U160" s="99"/>
      <c r="V160" s="53"/>
      <c r="W160" s="130" t="s">
        <v>78</v>
      </c>
      <c r="X160" s="73"/>
      <c r="Y160" s="238"/>
      <c r="Z160" s="239"/>
      <c r="AB160" s="193"/>
      <c r="AC160" s="193"/>
    </row>
    <row r="161" spans="1:29" s="28" customFormat="1" ht="15" customHeight="1" x14ac:dyDescent="0.15">
      <c r="A161" s="28">
        <v>147</v>
      </c>
      <c r="B161" s="103"/>
      <c r="C161" s="103"/>
      <c r="D161" s="103"/>
      <c r="E161" s="99"/>
      <c r="F161" s="99"/>
      <c r="G161" s="99">
        <v>32</v>
      </c>
      <c r="H161" s="99">
        <v>3</v>
      </c>
      <c r="I161" s="104">
        <v>20091</v>
      </c>
      <c r="J161" s="105">
        <v>42213</v>
      </c>
      <c r="K161" s="106">
        <f t="shared" si="13"/>
        <v>60</v>
      </c>
      <c r="L161" s="107">
        <f t="shared" si="14"/>
        <v>64</v>
      </c>
      <c r="M161" s="111">
        <f t="shared" si="15"/>
        <v>53.16</v>
      </c>
      <c r="N161" s="112"/>
      <c r="O161" s="113" t="str">
        <f t="shared" si="12"/>
        <v/>
      </c>
      <c r="P161" s="25"/>
      <c r="Q161" s="99" t="s">
        <v>10</v>
      </c>
      <c r="R161" s="99"/>
      <c r="S161" s="99">
        <v>1</v>
      </c>
      <c r="T161" s="99"/>
      <c r="U161" s="99"/>
      <c r="V161" s="53"/>
      <c r="W161" s="130" t="s">
        <v>57</v>
      </c>
      <c r="X161" s="73" t="s">
        <v>74</v>
      </c>
      <c r="Y161" s="238"/>
      <c r="Z161" s="239"/>
      <c r="AB161" s="193"/>
      <c r="AC161" s="193"/>
    </row>
    <row r="162" spans="1:29" s="28" customFormat="1" ht="15" customHeight="1" x14ac:dyDescent="0.15">
      <c r="A162" s="28">
        <v>148</v>
      </c>
      <c r="B162" s="103"/>
      <c r="C162" s="103"/>
      <c r="D162" s="103"/>
      <c r="E162" s="99"/>
      <c r="F162" s="99"/>
      <c r="G162" s="99">
        <v>22</v>
      </c>
      <c r="H162" s="99">
        <v>3</v>
      </c>
      <c r="I162" s="104">
        <v>23745</v>
      </c>
      <c r="J162" s="105">
        <v>42254</v>
      </c>
      <c r="K162" s="106">
        <f t="shared" si="13"/>
        <v>50</v>
      </c>
      <c r="L162" s="107">
        <f t="shared" si="14"/>
        <v>54</v>
      </c>
      <c r="M162" s="111">
        <f t="shared" si="15"/>
        <v>51.81</v>
      </c>
      <c r="N162" s="112"/>
      <c r="O162" s="113" t="str">
        <f t="shared" si="12"/>
        <v/>
      </c>
      <c r="P162" s="25"/>
      <c r="Q162" s="99" t="s">
        <v>61</v>
      </c>
      <c r="R162" s="99"/>
      <c r="S162" s="99">
        <v>1</v>
      </c>
      <c r="T162" s="99">
        <v>1</v>
      </c>
      <c r="U162" s="99"/>
      <c r="V162" s="53"/>
      <c r="W162" s="130" t="s">
        <v>57</v>
      </c>
      <c r="X162" s="73" t="s">
        <v>60</v>
      </c>
      <c r="Y162" s="238"/>
      <c r="Z162" s="239"/>
      <c r="AB162" s="193"/>
      <c r="AC162" s="193"/>
    </row>
    <row r="163" spans="1:29" s="28" customFormat="1" ht="15" customHeight="1" x14ac:dyDescent="0.15">
      <c r="A163" s="28">
        <v>149</v>
      </c>
      <c r="B163" s="103"/>
      <c r="C163" s="103"/>
      <c r="D163" s="103"/>
      <c r="E163" s="99"/>
      <c r="F163" s="99"/>
      <c r="G163" s="99">
        <v>62</v>
      </c>
      <c r="H163" s="99">
        <v>25</v>
      </c>
      <c r="I163" s="104">
        <v>27398</v>
      </c>
      <c r="J163" s="105">
        <v>43521</v>
      </c>
      <c r="K163" s="106">
        <f t="shared" si="13"/>
        <v>44</v>
      </c>
      <c r="L163" s="107">
        <f t="shared" si="14"/>
        <v>44</v>
      </c>
      <c r="M163" s="111">
        <f t="shared" si="15"/>
        <v>10.16</v>
      </c>
      <c r="N163" s="112"/>
      <c r="O163" s="113" t="str">
        <f t="shared" si="12"/>
        <v/>
      </c>
      <c r="P163" s="25"/>
      <c r="Q163" s="99" t="s">
        <v>10</v>
      </c>
      <c r="R163" s="99"/>
      <c r="S163" s="99">
        <v>1</v>
      </c>
      <c r="T163" s="99"/>
      <c r="U163" s="99">
        <v>1</v>
      </c>
      <c r="V163" s="53"/>
      <c r="W163" s="130" t="s">
        <v>57</v>
      </c>
      <c r="X163" s="73" t="s">
        <v>59</v>
      </c>
      <c r="Y163" s="238"/>
      <c r="Z163" s="239"/>
      <c r="AB163" s="193"/>
      <c r="AC163" s="193"/>
    </row>
    <row r="164" spans="1:29" s="28" customFormat="1" ht="15" customHeight="1" x14ac:dyDescent="0.15">
      <c r="A164" s="28">
        <v>150</v>
      </c>
      <c r="B164" s="103"/>
      <c r="C164" s="103"/>
      <c r="D164" s="103"/>
      <c r="E164" s="99"/>
      <c r="F164" s="99"/>
      <c r="G164" s="99">
        <v>8</v>
      </c>
      <c r="H164" s="99">
        <v>10</v>
      </c>
      <c r="I164" s="104">
        <v>16438</v>
      </c>
      <c r="J164" s="105">
        <v>39265</v>
      </c>
      <c r="K164" s="106">
        <f t="shared" si="13"/>
        <v>62</v>
      </c>
      <c r="L164" s="107">
        <f t="shared" si="14"/>
        <v>74</v>
      </c>
      <c r="M164" s="111" t="str">
        <f t="shared" si="15"/>
        <v/>
      </c>
      <c r="N164" s="112">
        <v>42150</v>
      </c>
      <c r="O164" s="113">
        <f t="shared" si="12"/>
        <v>94.85</v>
      </c>
      <c r="P164" s="25"/>
      <c r="Q164" s="99" t="s">
        <v>61</v>
      </c>
      <c r="R164" s="99"/>
      <c r="S164" s="99"/>
      <c r="T164" s="99"/>
      <c r="U164" s="99">
        <v>1</v>
      </c>
      <c r="V164" s="53"/>
      <c r="W164" s="130" t="s">
        <v>57</v>
      </c>
      <c r="X164" s="73" t="s">
        <v>75</v>
      </c>
      <c r="Y164" s="238"/>
      <c r="Z164" s="239"/>
      <c r="AB164" s="193"/>
      <c r="AC164" s="193"/>
    </row>
    <row r="165" spans="1:29" s="28" customFormat="1" ht="15" customHeight="1" x14ac:dyDescent="0.15">
      <c r="A165" s="28">
        <v>151</v>
      </c>
      <c r="B165" s="103"/>
      <c r="C165" s="103"/>
      <c r="D165" s="103"/>
      <c r="E165" s="99"/>
      <c r="F165" s="99"/>
      <c r="G165" s="99">
        <v>12</v>
      </c>
      <c r="H165" s="99">
        <v>9</v>
      </c>
      <c r="I165" s="104">
        <v>20091</v>
      </c>
      <c r="J165" s="105">
        <v>39377</v>
      </c>
      <c r="K165" s="106">
        <f t="shared" si="13"/>
        <v>52</v>
      </c>
      <c r="L165" s="107">
        <f t="shared" si="14"/>
        <v>64</v>
      </c>
      <c r="M165" s="111" t="str">
        <f t="shared" si="15"/>
        <v/>
      </c>
      <c r="N165" s="112">
        <v>42516</v>
      </c>
      <c r="O165" s="113">
        <f t="shared" si="12"/>
        <v>103.2</v>
      </c>
      <c r="P165" s="25"/>
      <c r="Q165" s="99" t="s">
        <v>61</v>
      </c>
      <c r="R165" s="99"/>
      <c r="S165" s="99">
        <v>1</v>
      </c>
      <c r="T165" s="99">
        <v>1</v>
      </c>
      <c r="U165" s="99"/>
      <c r="V165" s="53"/>
      <c r="W165" s="78" t="s">
        <v>57</v>
      </c>
      <c r="X165" s="93" t="s">
        <v>59</v>
      </c>
      <c r="Y165" s="238"/>
      <c r="Z165" s="239"/>
      <c r="AB165" s="193"/>
      <c r="AC165" s="193"/>
    </row>
    <row r="166" spans="1:29" s="28" customFormat="1" ht="15" customHeight="1" x14ac:dyDescent="0.15">
      <c r="A166" s="28">
        <v>152</v>
      </c>
      <c r="B166" s="103"/>
      <c r="C166" s="103"/>
      <c r="D166" s="103"/>
      <c r="E166" s="99"/>
      <c r="F166" s="99"/>
      <c r="G166" s="99">
        <v>33</v>
      </c>
      <c r="H166" s="99">
        <v>4</v>
      </c>
      <c r="I166" s="104">
        <v>23745</v>
      </c>
      <c r="J166" s="105">
        <v>39954</v>
      </c>
      <c r="K166" s="106">
        <f t="shared" si="13"/>
        <v>44</v>
      </c>
      <c r="L166" s="107">
        <f t="shared" si="14"/>
        <v>54</v>
      </c>
      <c r="M166" s="111" t="str">
        <f t="shared" si="15"/>
        <v/>
      </c>
      <c r="N166" s="112">
        <v>42794</v>
      </c>
      <c r="O166" s="113">
        <f t="shared" si="12"/>
        <v>93.37</v>
      </c>
      <c r="P166" s="25"/>
      <c r="Q166" s="99" t="s">
        <v>61</v>
      </c>
      <c r="R166" s="99"/>
      <c r="S166" s="99"/>
      <c r="T166" s="99">
        <v>1</v>
      </c>
      <c r="U166" s="99">
        <v>1</v>
      </c>
      <c r="V166" s="53"/>
      <c r="W166" s="130" t="s">
        <v>58</v>
      </c>
      <c r="X166" s="73"/>
      <c r="Y166" s="238"/>
      <c r="Z166" s="239"/>
      <c r="AB166" s="193"/>
      <c r="AC166" s="193"/>
    </row>
    <row r="167" spans="1:29" s="28" customFormat="1" ht="15" customHeight="1" x14ac:dyDescent="0.15">
      <c r="A167" s="28">
        <v>153</v>
      </c>
      <c r="B167" s="103"/>
      <c r="C167" s="103"/>
      <c r="D167" s="103"/>
      <c r="E167" s="99"/>
      <c r="F167" s="99"/>
      <c r="G167" s="99">
        <v>21</v>
      </c>
      <c r="H167" s="99">
        <v>15</v>
      </c>
      <c r="I167" s="104">
        <v>16438</v>
      </c>
      <c r="J167" s="105">
        <v>43403</v>
      </c>
      <c r="K167" s="106">
        <f t="shared" si="13"/>
        <v>73</v>
      </c>
      <c r="L167" s="107">
        <f t="shared" si="14"/>
        <v>74</v>
      </c>
      <c r="M167" s="111">
        <f t="shared" si="15"/>
        <v>14.04</v>
      </c>
      <c r="N167" s="112"/>
      <c r="O167" s="113" t="str">
        <f t="shared" si="12"/>
        <v/>
      </c>
      <c r="P167" s="25"/>
      <c r="Q167" s="99" t="s">
        <v>61</v>
      </c>
      <c r="R167" s="99"/>
      <c r="S167" s="99">
        <v>1</v>
      </c>
      <c r="T167" s="99"/>
      <c r="U167" s="99"/>
      <c r="V167" s="53"/>
      <c r="W167" s="130" t="s">
        <v>77</v>
      </c>
      <c r="X167" s="73"/>
      <c r="Y167" s="238"/>
      <c r="Z167" s="239"/>
      <c r="AB167" s="193"/>
      <c r="AC167" s="193"/>
    </row>
    <row r="168" spans="1:29" s="28" customFormat="1" ht="15" customHeight="1" x14ac:dyDescent="0.15">
      <c r="A168" s="28">
        <v>154</v>
      </c>
      <c r="B168" s="103"/>
      <c r="C168" s="103"/>
      <c r="D168" s="103"/>
      <c r="E168" s="99"/>
      <c r="F168" s="99"/>
      <c r="G168" s="99">
        <v>16</v>
      </c>
      <c r="H168" s="99">
        <v>21</v>
      </c>
      <c r="I168" s="104">
        <v>20091</v>
      </c>
      <c r="J168" s="105">
        <v>42213</v>
      </c>
      <c r="K168" s="106">
        <f t="shared" si="13"/>
        <v>60</v>
      </c>
      <c r="L168" s="107">
        <f t="shared" si="14"/>
        <v>64</v>
      </c>
      <c r="M168" s="111">
        <f t="shared" si="15"/>
        <v>53.16</v>
      </c>
      <c r="N168" s="112"/>
      <c r="O168" s="113" t="str">
        <f t="shared" si="12"/>
        <v/>
      </c>
      <c r="P168" s="25"/>
      <c r="Q168" s="99" t="s">
        <v>61</v>
      </c>
      <c r="R168" s="99"/>
      <c r="S168" s="99"/>
      <c r="T168" s="99"/>
      <c r="U168" s="99"/>
      <c r="V168" s="53"/>
      <c r="W168" s="130" t="s">
        <v>57</v>
      </c>
      <c r="X168" s="73" t="s">
        <v>76</v>
      </c>
      <c r="Y168" s="238"/>
      <c r="Z168" s="239"/>
      <c r="AB168" s="193"/>
      <c r="AC168" s="193"/>
    </row>
    <row r="169" spans="1:29" s="28" customFormat="1" ht="15" customHeight="1" x14ac:dyDescent="0.15">
      <c r="A169" s="28">
        <v>155</v>
      </c>
      <c r="B169" s="103"/>
      <c r="C169" s="103"/>
      <c r="D169" s="103"/>
      <c r="E169" s="99"/>
      <c r="F169" s="99"/>
      <c r="G169" s="99">
        <v>11</v>
      </c>
      <c r="H169" s="99">
        <v>27</v>
      </c>
      <c r="I169" s="104">
        <v>23745</v>
      </c>
      <c r="J169" s="105">
        <v>42254</v>
      </c>
      <c r="K169" s="106">
        <f t="shared" si="13"/>
        <v>50</v>
      </c>
      <c r="L169" s="107">
        <f t="shared" si="14"/>
        <v>54</v>
      </c>
      <c r="M169" s="111">
        <f t="shared" si="15"/>
        <v>51.81</v>
      </c>
      <c r="N169" s="112"/>
      <c r="O169" s="113" t="str">
        <f t="shared" si="12"/>
        <v/>
      </c>
      <c r="P169" s="25"/>
      <c r="Q169" s="99" t="s">
        <v>10</v>
      </c>
      <c r="R169" s="99"/>
      <c r="S169" s="99">
        <v>1</v>
      </c>
      <c r="T169" s="99"/>
      <c r="U169" s="99">
        <v>1</v>
      </c>
      <c r="V169" s="53"/>
      <c r="W169" s="130" t="s">
        <v>58</v>
      </c>
      <c r="X169" s="73"/>
      <c r="Y169" s="238"/>
      <c r="Z169" s="239"/>
      <c r="AB169" s="193"/>
      <c r="AC169" s="193"/>
    </row>
    <row r="170" spans="1:29" s="28" customFormat="1" ht="15" customHeight="1" x14ac:dyDescent="0.15">
      <c r="A170" s="28">
        <v>156</v>
      </c>
      <c r="B170" s="103"/>
      <c r="C170" s="103"/>
      <c r="D170" s="103"/>
      <c r="E170" s="99"/>
      <c r="F170" s="99"/>
      <c r="G170" s="99">
        <v>6</v>
      </c>
      <c r="H170" s="99">
        <v>33</v>
      </c>
      <c r="I170" s="104">
        <v>27398</v>
      </c>
      <c r="J170" s="105">
        <v>43521</v>
      </c>
      <c r="K170" s="106">
        <f t="shared" si="13"/>
        <v>44</v>
      </c>
      <c r="L170" s="107">
        <f t="shared" si="14"/>
        <v>44</v>
      </c>
      <c r="M170" s="111">
        <f t="shared" si="15"/>
        <v>10.16</v>
      </c>
      <c r="N170" s="112"/>
      <c r="O170" s="113" t="str">
        <f t="shared" si="12"/>
        <v/>
      </c>
      <c r="P170" s="25"/>
      <c r="Q170" s="99" t="s">
        <v>10</v>
      </c>
      <c r="R170" s="99"/>
      <c r="S170" s="99"/>
      <c r="T170" s="99">
        <v>1</v>
      </c>
      <c r="U170" s="99">
        <v>1</v>
      </c>
      <c r="V170" s="53"/>
      <c r="W170" s="130" t="s">
        <v>78</v>
      </c>
      <c r="X170" s="73"/>
      <c r="Y170" s="238"/>
      <c r="Z170" s="239"/>
      <c r="AB170" s="193"/>
      <c r="AC170" s="193"/>
    </row>
    <row r="171" spans="1:29" s="28" customFormat="1" ht="15" customHeight="1" x14ac:dyDescent="0.15">
      <c r="A171" s="28">
        <v>157</v>
      </c>
      <c r="B171" s="103"/>
      <c r="C171" s="103"/>
      <c r="D171" s="103"/>
      <c r="E171" s="99"/>
      <c r="F171" s="99"/>
      <c r="G171" s="99">
        <v>23</v>
      </c>
      <c r="H171" s="99">
        <v>5</v>
      </c>
      <c r="I171" s="104">
        <v>16438</v>
      </c>
      <c r="J171" s="105">
        <v>39265</v>
      </c>
      <c r="K171" s="106">
        <f t="shared" si="13"/>
        <v>62</v>
      </c>
      <c r="L171" s="107">
        <f t="shared" si="14"/>
        <v>74</v>
      </c>
      <c r="M171" s="111" t="str">
        <f t="shared" si="15"/>
        <v/>
      </c>
      <c r="N171" s="112">
        <v>42150</v>
      </c>
      <c r="O171" s="113">
        <f t="shared" si="12"/>
        <v>94.85</v>
      </c>
      <c r="P171" s="25"/>
      <c r="Q171" s="99" t="s">
        <v>10</v>
      </c>
      <c r="R171" s="99"/>
      <c r="S171" s="99">
        <v>1</v>
      </c>
      <c r="T171" s="99"/>
      <c r="U171" s="99"/>
      <c r="V171" s="53"/>
      <c r="W171" s="130" t="s">
        <v>57</v>
      </c>
      <c r="X171" s="73" t="s">
        <v>74</v>
      </c>
      <c r="Y171" s="238"/>
      <c r="Z171" s="239"/>
      <c r="AB171" s="193"/>
      <c r="AC171" s="193"/>
    </row>
    <row r="172" spans="1:29" s="28" customFormat="1" ht="15" customHeight="1" x14ac:dyDescent="0.15">
      <c r="A172" s="28">
        <v>158</v>
      </c>
      <c r="B172" s="103"/>
      <c r="C172" s="103"/>
      <c r="D172" s="103"/>
      <c r="E172" s="99"/>
      <c r="F172" s="99"/>
      <c r="G172" s="99">
        <v>45</v>
      </c>
      <c r="H172" s="99">
        <v>3</v>
      </c>
      <c r="I172" s="104">
        <v>20091</v>
      </c>
      <c r="J172" s="105">
        <v>39377</v>
      </c>
      <c r="K172" s="106">
        <f t="shared" si="13"/>
        <v>52</v>
      </c>
      <c r="L172" s="107">
        <f t="shared" si="14"/>
        <v>64</v>
      </c>
      <c r="M172" s="111" t="str">
        <f t="shared" si="15"/>
        <v/>
      </c>
      <c r="N172" s="112">
        <v>42516</v>
      </c>
      <c r="O172" s="113">
        <f t="shared" si="12"/>
        <v>103.2</v>
      </c>
      <c r="P172" s="25"/>
      <c r="Q172" s="99" t="s">
        <v>61</v>
      </c>
      <c r="R172" s="99"/>
      <c r="S172" s="99">
        <v>1</v>
      </c>
      <c r="T172" s="99">
        <v>1</v>
      </c>
      <c r="U172" s="99"/>
      <c r="V172" s="53"/>
      <c r="W172" s="130" t="s">
        <v>57</v>
      </c>
      <c r="X172" s="73" t="s">
        <v>60</v>
      </c>
      <c r="Y172" s="238"/>
      <c r="Z172" s="239"/>
      <c r="AB172" s="193"/>
      <c r="AC172" s="193"/>
    </row>
    <row r="173" spans="1:29" s="28" customFormat="1" ht="15" customHeight="1" x14ac:dyDescent="0.15">
      <c r="A173" s="28">
        <v>159</v>
      </c>
      <c r="B173" s="103"/>
      <c r="C173" s="103"/>
      <c r="D173" s="103"/>
      <c r="E173" s="99"/>
      <c r="F173" s="99"/>
      <c r="G173" s="99">
        <v>55</v>
      </c>
      <c r="H173" s="99">
        <v>7</v>
      </c>
      <c r="I173" s="104">
        <v>23745</v>
      </c>
      <c r="J173" s="105">
        <v>39954</v>
      </c>
      <c r="K173" s="106">
        <f t="shared" si="13"/>
        <v>44</v>
      </c>
      <c r="L173" s="107">
        <f t="shared" si="14"/>
        <v>54</v>
      </c>
      <c r="M173" s="111" t="str">
        <f t="shared" si="15"/>
        <v/>
      </c>
      <c r="N173" s="112">
        <v>42794</v>
      </c>
      <c r="O173" s="113">
        <f t="shared" si="12"/>
        <v>93.37</v>
      </c>
      <c r="P173" s="25"/>
      <c r="Q173" s="99" t="s">
        <v>10</v>
      </c>
      <c r="R173" s="99"/>
      <c r="S173" s="99">
        <v>1</v>
      </c>
      <c r="T173" s="99"/>
      <c r="U173" s="99"/>
      <c r="V173" s="53"/>
      <c r="W173" s="130" t="s">
        <v>57</v>
      </c>
      <c r="X173" s="73" t="s">
        <v>59</v>
      </c>
      <c r="Y173" s="238"/>
      <c r="Z173" s="239"/>
      <c r="AB173" s="193"/>
      <c r="AC173" s="193"/>
    </row>
    <row r="174" spans="1:29" s="28" customFormat="1" ht="15" customHeight="1" x14ac:dyDescent="0.15">
      <c r="A174" s="28">
        <v>160</v>
      </c>
      <c r="B174" s="103"/>
      <c r="C174" s="103"/>
      <c r="D174" s="103"/>
      <c r="E174" s="99"/>
      <c r="F174" s="99"/>
      <c r="G174" s="99">
        <v>32</v>
      </c>
      <c r="H174" s="99">
        <v>3</v>
      </c>
      <c r="I174" s="104">
        <v>16438</v>
      </c>
      <c r="J174" s="105">
        <v>43403</v>
      </c>
      <c r="K174" s="106">
        <f t="shared" si="13"/>
        <v>73</v>
      </c>
      <c r="L174" s="107">
        <f t="shared" si="14"/>
        <v>74</v>
      </c>
      <c r="M174" s="111">
        <f t="shared" si="15"/>
        <v>14.04</v>
      </c>
      <c r="N174" s="112"/>
      <c r="O174" s="113" t="str">
        <f t="shared" si="12"/>
        <v/>
      </c>
      <c r="P174" s="25"/>
      <c r="Q174" s="99" t="s">
        <v>61</v>
      </c>
      <c r="R174" s="99"/>
      <c r="S174" s="99"/>
      <c r="T174" s="99"/>
      <c r="U174" s="99">
        <v>1</v>
      </c>
      <c r="V174" s="53"/>
      <c r="W174" s="130" t="s">
        <v>57</v>
      </c>
      <c r="X174" s="73" t="s">
        <v>75</v>
      </c>
      <c r="Y174" s="238"/>
      <c r="Z174" s="239"/>
      <c r="AB174" s="193"/>
      <c r="AC174" s="193"/>
    </row>
    <row r="175" spans="1:29" s="28" customFormat="1" ht="15" customHeight="1" x14ac:dyDescent="0.15">
      <c r="A175" s="28">
        <v>161</v>
      </c>
      <c r="B175" s="103"/>
      <c r="C175" s="103"/>
      <c r="D175" s="103"/>
      <c r="E175" s="99"/>
      <c r="F175" s="99"/>
      <c r="G175" s="99">
        <v>22</v>
      </c>
      <c r="H175" s="99">
        <v>3</v>
      </c>
      <c r="I175" s="104">
        <v>20091</v>
      </c>
      <c r="J175" s="105">
        <v>42213</v>
      </c>
      <c r="K175" s="106">
        <f t="shared" si="13"/>
        <v>60</v>
      </c>
      <c r="L175" s="107">
        <f t="shared" si="14"/>
        <v>64</v>
      </c>
      <c r="M175" s="111">
        <f t="shared" si="15"/>
        <v>53.16</v>
      </c>
      <c r="N175" s="112"/>
      <c r="O175" s="113" t="str">
        <f t="shared" ref="O175:O198" si="16">IF(N175="","",IF(N175-J175=0,0,ROUND((N175-J175)/(365/12),2)))</f>
        <v/>
      </c>
      <c r="P175" s="25"/>
      <c r="Q175" s="99" t="s">
        <v>61</v>
      </c>
      <c r="R175" s="99"/>
      <c r="S175" s="99">
        <v>1</v>
      </c>
      <c r="T175" s="99">
        <v>1</v>
      </c>
      <c r="U175" s="99">
        <v>1</v>
      </c>
      <c r="V175" s="53"/>
      <c r="W175" s="78" t="s">
        <v>57</v>
      </c>
      <c r="X175" s="93" t="s">
        <v>59</v>
      </c>
      <c r="Y175" s="238"/>
      <c r="Z175" s="239"/>
      <c r="AB175" s="193"/>
      <c r="AC175" s="193"/>
    </row>
    <row r="176" spans="1:29" s="28" customFormat="1" ht="15" customHeight="1" x14ac:dyDescent="0.15">
      <c r="A176" s="28">
        <v>162</v>
      </c>
      <c r="B176" s="103"/>
      <c r="C176" s="103"/>
      <c r="D176" s="103"/>
      <c r="E176" s="99"/>
      <c r="F176" s="99"/>
      <c r="G176" s="99">
        <v>62</v>
      </c>
      <c r="H176" s="99">
        <v>25</v>
      </c>
      <c r="I176" s="104">
        <v>23745</v>
      </c>
      <c r="J176" s="105">
        <v>42254</v>
      </c>
      <c r="K176" s="106">
        <f t="shared" si="13"/>
        <v>50</v>
      </c>
      <c r="L176" s="107">
        <f t="shared" si="14"/>
        <v>54</v>
      </c>
      <c r="M176" s="111">
        <f t="shared" si="15"/>
        <v>51.81</v>
      </c>
      <c r="N176" s="112"/>
      <c r="O176" s="113" t="str">
        <f t="shared" si="16"/>
        <v/>
      </c>
      <c r="P176" s="25"/>
      <c r="Q176" s="99" t="s">
        <v>61</v>
      </c>
      <c r="R176" s="99"/>
      <c r="S176" s="99"/>
      <c r="T176" s="99">
        <v>1</v>
      </c>
      <c r="U176" s="99"/>
      <c r="V176" s="53"/>
      <c r="W176" s="130" t="s">
        <v>58</v>
      </c>
      <c r="X176" s="73"/>
      <c r="Y176" s="238"/>
      <c r="Z176" s="239"/>
      <c r="AB176" s="193"/>
      <c r="AC176" s="193"/>
    </row>
    <row r="177" spans="1:29" s="28" customFormat="1" ht="15" customHeight="1" x14ac:dyDescent="0.15">
      <c r="A177" s="28">
        <v>163</v>
      </c>
      <c r="B177" s="103"/>
      <c r="C177" s="103"/>
      <c r="D177" s="103"/>
      <c r="E177" s="99"/>
      <c r="F177" s="99"/>
      <c r="G177" s="99">
        <v>8</v>
      </c>
      <c r="H177" s="99">
        <v>10</v>
      </c>
      <c r="I177" s="104">
        <v>27398</v>
      </c>
      <c r="J177" s="105">
        <v>43521</v>
      </c>
      <c r="K177" s="106">
        <f t="shared" si="13"/>
        <v>44</v>
      </c>
      <c r="L177" s="107">
        <f t="shared" si="14"/>
        <v>44</v>
      </c>
      <c r="M177" s="111">
        <f t="shared" si="15"/>
        <v>10.16</v>
      </c>
      <c r="N177" s="112"/>
      <c r="O177" s="113" t="str">
        <f t="shared" si="16"/>
        <v/>
      </c>
      <c r="P177" s="25"/>
      <c r="Q177" s="99" t="s">
        <v>61</v>
      </c>
      <c r="R177" s="99"/>
      <c r="S177" s="99">
        <v>1</v>
      </c>
      <c r="T177" s="99"/>
      <c r="U177" s="99">
        <v>1</v>
      </c>
      <c r="V177" s="53"/>
      <c r="W177" s="130" t="s">
        <v>77</v>
      </c>
      <c r="X177" s="73"/>
      <c r="Y177" s="238"/>
      <c r="Z177" s="239"/>
      <c r="AB177" s="193"/>
      <c r="AC177" s="193"/>
    </row>
    <row r="178" spans="1:29" s="28" customFormat="1" ht="15" customHeight="1" x14ac:dyDescent="0.15">
      <c r="A178" s="28">
        <v>164</v>
      </c>
      <c r="B178" s="103"/>
      <c r="C178" s="103"/>
      <c r="D178" s="103"/>
      <c r="E178" s="99"/>
      <c r="F178" s="99"/>
      <c r="G178" s="99">
        <v>12</v>
      </c>
      <c r="H178" s="99">
        <v>9</v>
      </c>
      <c r="I178" s="104">
        <v>16438</v>
      </c>
      <c r="J178" s="105">
        <v>39265</v>
      </c>
      <c r="K178" s="106">
        <f t="shared" si="13"/>
        <v>62</v>
      </c>
      <c r="L178" s="107">
        <f t="shared" si="14"/>
        <v>74</v>
      </c>
      <c r="M178" s="111" t="str">
        <f t="shared" si="15"/>
        <v/>
      </c>
      <c r="N178" s="112">
        <v>42150</v>
      </c>
      <c r="O178" s="113">
        <f t="shared" si="16"/>
        <v>94.85</v>
      </c>
      <c r="P178" s="25"/>
      <c r="Q178" s="99" t="s">
        <v>61</v>
      </c>
      <c r="R178" s="99"/>
      <c r="S178" s="99"/>
      <c r="T178" s="99"/>
      <c r="U178" s="99"/>
      <c r="V178" s="53"/>
      <c r="W178" s="130" t="s">
        <v>57</v>
      </c>
      <c r="X178" s="73" t="s">
        <v>76</v>
      </c>
      <c r="Y178" s="238"/>
      <c r="Z178" s="239"/>
      <c r="AB178" s="193"/>
      <c r="AC178" s="193"/>
    </row>
    <row r="179" spans="1:29" s="28" customFormat="1" ht="15" customHeight="1" x14ac:dyDescent="0.15">
      <c r="A179" s="28">
        <v>165</v>
      </c>
      <c r="B179" s="103"/>
      <c r="C179" s="103"/>
      <c r="D179" s="103"/>
      <c r="E179" s="99"/>
      <c r="F179" s="99"/>
      <c r="G179" s="99">
        <v>33</v>
      </c>
      <c r="H179" s="99">
        <v>4</v>
      </c>
      <c r="I179" s="104">
        <v>20091</v>
      </c>
      <c r="J179" s="105">
        <v>39377</v>
      </c>
      <c r="K179" s="106">
        <f t="shared" si="13"/>
        <v>52</v>
      </c>
      <c r="L179" s="107">
        <f t="shared" si="14"/>
        <v>64</v>
      </c>
      <c r="M179" s="111" t="str">
        <f t="shared" si="15"/>
        <v/>
      </c>
      <c r="N179" s="112">
        <v>42516</v>
      </c>
      <c r="O179" s="113">
        <f t="shared" si="16"/>
        <v>103.2</v>
      </c>
      <c r="P179" s="25"/>
      <c r="Q179" s="99" t="s">
        <v>10</v>
      </c>
      <c r="R179" s="99"/>
      <c r="S179" s="99">
        <v>1</v>
      </c>
      <c r="T179" s="99"/>
      <c r="U179" s="99"/>
      <c r="V179" s="53"/>
      <c r="W179" s="130" t="s">
        <v>58</v>
      </c>
      <c r="X179" s="73"/>
      <c r="Y179" s="238"/>
      <c r="Z179" s="239"/>
      <c r="AB179" s="193"/>
      <c r="AC179" s="193"/>
    </row>
    <row r="180" spans="1:29" s="28" customFormat="1" ht="15" customHeight="1" x14ac:dyDescent="0.15">
      <c r="A180" s="28">
        <v>166</v>
      </c>
      <c r="B180" s="103"/>
      <c r="C180" s="103"/>
      <c r="D180" s="103"/>
      <c r="E180" s="99"/>
      <c r="F180" s="99"/>
      <c r="G180" s="99">
        <v>21</v>
      </c>
      <c r="H180" s="99">
        <v>15</v>
      </c>
      <c r="I180" s="104">
        <v>23745</v>
      </c>
      <c r="J180" s="105">
        <v>39954</v>
      </c>
      <c r="K180" s="106">
        <f t="shared" si="13"/>
        <v>44</v>
      </c>
      <c r="L180" s="107">
        <f t="shared" si="14"/>
        <v>54</v>
      </c>
      <c r="M180" s="111" t="str">
        <f t="shared" si="15"/>
        <v/>
      </c>
      <c r="N180" s="112">
        <v>42794</v>
      </c>
      <c r="O180" s="113">
        <f t="shared" si="16"/>
        <v>93.37</v>
      </c>
      <c r="P180" s="25"/>
      <c r="Q180" s="99" t="s">
        <v>10</v>
      </c>
      <c r="R180" s="99"/>
      <c r="S180" s="99"/>
      <c r="T180" s="99">
        <v>1</v>
      </c>
      <c r="U180" s="99">
        <v>1</v>
      </c>
      <c r="V180" s="53"/>
      <c r="W180" s="130" t="s">
        <v>78</v>
      </c>
      <c r="X180" s="73"/>
      <c r="Y180" s="238"/>
      <c r="Z180" s="239"/>
      <c r="AB180" s="193"/>
      <c r="AC180" s="193"/>
    </row>
    <row r="181" spans="1:29" s="28" customFormat="1" ht="15" customHeight="1" x14ac:dyDescent="0.15">
      <c r="A181" s="28">
        <v>167</v>
      </c>
      <c r="B181" s="103"/>
      <c r="C181" s="103"/>
      <c r="D181" s="103"/>
      <c r="E181" s="99"/>
      <c r="F181" s="99"/>
      <c r="G181" s="99">
        <v>16</v>
      </c>
      <c r="H181" s="99">
        <v>21</v>
      </c>
      <c r="I181" s="104">
        <v>16438</v>
      </c>
      <c r="J181" s="105">
        <v>43403</v>
      </c>
      <c r="K181" s="106">
        <f t="shared" si="13"/>
        <v>73</v>
      </c>
      <c r="L181" s="107">
        <f t="shared" si="14"/>
        <v>74</v>
      </c>
      <c r="M181" s="111">
        <f t="shared" si="15"/>
        <v>14.04</v>
      </c>
      <c r="N181" s="112"/>
      <c r="O181" s="113" t="str">
        <f t="shared" si="16"/>
        <v/>
      </c>
      <c r="P181" s="25"/>
      <c r="Q181" s="99" t="s">
        <v>10</v>
      </c>
      <c r="R181" s="99"/>
      <c r="S181" s="99">
        <v>1</v>
      </c>
      <c r="T181" s="99"/>
      <c r="U181" s="99">
        <v>1</v>
      </c>
      <c r="V181" s="53"/>
      <c r="W181" s="130" t="s">
        <v>57</v>
      </c>
      <c r="X181" s="73" t="s">
        <v>74</v>
      </c>
      <c r="Y181" s="238"/>
      <c r="Z181" s="239"/>
      <c r="AB181" s="193"/>
      <c r="AC181" s="193"/>
    </row>
    <row r="182" spans="1:29" s="28" customFormat="1" ht="15" customHeight="1" x14ac:dyDescent="0.15">
      <c r="A182" s="28">
        <v>168</v>
      </c>
      <c r="B182" s="103"/>
      <c r="C182" s="103"/>
      <c r="D182" s="103"/>
      <c r="E182" s="99"/>
      <c r="F182" s="99"/>
      <c r="G182" s="99">
        <v>11</v>
      </c>
      <c r="H182" s="99">
        <v>27</v>
      </c>
      <c r="I182" s="104">
        <v>20091</v>
      </c>
      <c r="J182" s="105">
        <v>42213</v>
      </c>
      <c r="K182" s="106">
        <f t="shared" si="13"/>
        <v>60</v>
      </c>
      <c r="L182" s="107">
        <f t="shared" si="14"/>
        <v>64</v>
      </c>
      <c r="M182" s="111">
        <f t="shared" si="15"/>
        <v>53.16</v>
      </c>
      <c r="N182" s="112"/>
      <c r="O182" s="113" t="str">
        <f t="shared" si="16"/>
        <v/>
      </c>
      <c r="P182" s="25"/>
      <c r="Q182" s="99" t="s">
        <v>61</v>
      </c>
      <c r="R182" s="99"/>
      <c r="S182" s="99">
        <v>1</v>
      </c>
      <c r="T182" s="99">
        <v>1</v>
      </c>
      <c r="U182" s="99"/>
      <c r="V182" s="53"/>
      <c r="W182" s="130" t="s">
        <v>57</v>
      </c>
      <c r="X182" s="73" t="s">
        <v>60</v>
      </c>
      <c r="Y182" s="238"/>
      <c r="Z182" s="239"/>
      <c r="AB182" s="193"/>
      <c r="AC182" s="193"/>
    </row>
    <row r="183" spans="1:29" s="28" customFormat="1" ht="15" customHeight="1" x14ac:dyDescent="0.15">
      <c r="A183" s="28">
        <v>169</v>
      </c>
      <c r="B183" s="103"/>
      <c r="C183" s="103"/>
      <c r="D183" s="103"/>
      <c r="E183" s="99"/>
      <c r="F183" s="99"/>
      <c r="G183" s="99">
        <v>6</v>
      </c>
      <c r="H183" s="99">
        <v>33</v>
      </c>
      <c r="I183" s="104">
        <v>23745</v>
      </c>
      <c r="J183" s="105">
        <v>42254</v>
      </c>
      <c r="K183" s="106">
        <f t="shared" si="13"/>
        <v>50</v>
      </c>
      <c r="L183" s="107">
        <f t="shared" si="14"/>
        <v>54</v>
      </c>
      <c r="M183" s="111">
        <f t="shared" si="15"/>
        <v>51.81</v>
      </c>
      <c r="N183" s="112"/>
      <c r="O183" s="113" t="str">
        <f t="shared" si="16"/>
        <v/>
      </c>
      <c r="P183" s="25"/>
      <c r="Q183" s="99" t="s">
        <v>10</v>
      </c>
      <c r="R183" s="99"/>
      <c r="S183" s="99">
        <v>1</v>
      </c>
      <c r="T183" s="99"/>
      <c r="U183" s="99"/>
      <c r="V183" s="53"/>
      <c r="W183" s="130" t="s">
        <v>57</v>
      </c>
      <c r="X183" s="73" t="s">
        <v>59</v>
      </c>
      <c r="Y183" s="258"/>
      <c r="Z183" s="258"/>
      <c r="AB183" s="193"/>
      <c r="AC183" s="193"/>
    </row>
    <row r="184" spans="1:29" s="28" customFormat="1" ht="15" customHeight="1" x14ac:dyDescent="0.15">
      <c r="A184" s="28">
        <v>170</v>
      </c>
      <c r="B184" s="103"/>
      <c r="C184" s="103"/>
      <c r="D184" s="103"/>
      <c r="E184" s="99"/>
      <c r="F184" s="99"/>
      <c r="G184" s="99">
        <v>23</v>
      </c>
      <c r="H184" s="99">
        <v>5</v>
      </c>
      <c r="I184" s="104">
        <v>27398</v>
      </c>
      <c r="J184" s="105">
        <v>43521</v>
      </c>
      <c r="K184" s="106">
        <f t="shared" si="13"/>
        <v>44</v>
      </c>
      <c r="L184" s="107">
        <f t="shared" si="14"/>
        <v>44</v>
      </c>
      <c r="M184" s="111">
        <f t="shared" si="15"/>
        <v>10.16</v>
      </c>
      <c r="N184" s="112"/>
      <c r="O184" s="113" t="str">
        <f t="shared" si="16"/>
        <v/>
      </c>
      <c r="P184" s="25"/>
      <c r="Q184" s="99" t="s">
        <v>61</v>
      </c>
      <c r="R184" s="99"/>
      <c r="S184" s="99"/>
      <c r="T184" s="99"/>
      <c r="U184" s="99"/>
      <c r="V184" s="53"/>
      <c r="W184" s="130" t="s">
        <v>57</v>
      </c>
      <c r="X184" s="73" t="s">
        <v>75</v>
      </c>
      <c r="Y184" s="258"/>
      <c r="Z184" s="258"/>
      <c r="AB184" s="193"/>
      <c r="AC184" s="193"/>
    </row>
    <row r="185" spans="1:29" s="28" customFormat="1" ht="15" customHeight="1" x14ac:dyDescent="0.15">
      <c r="A185" s="28">
        <v>171</v>
      </c>
      <c r="B185" s="103"/>
      <c r="C185" s="103"/>
      <c r="D185" s="103"/>
      <c r="E185" s="99"/>
      <c r="F185" s="99"/>
      <c r="G185" s="99">
        <v>45</v>
      </c>
      <c r="H185" s="99">
        <v>3</v>
      </c>
      <c r="I185" s="104">
        <v>16438</v>
      </c>
      <c r="J185" s="105">
        <v>39265</v>
      </c>
      <c r="K185" s="106">
        <f t="shared" si="13"/>
        <v>62</v>
      </c>
      <c r="L185" s="107">
        <f t="shared" si="14"/>
        <v>74</v>
      </c>
      <c r="M185" s="111" t="str">
        <f t="shared" si="15"/>
        <v/>
      </c>
      <c r="N185" s="112">
        <v>42150</v>
      </c>
      <c r="O185" s="113">
        <f t="shared" si="16"/>
        <v>94.85</v>
      </c>
      <c r="P185" s="25"/>
      <c r="Q185" s="99" t="s">
        <v>61</v>
      </c>
      <c r="R185" s="99"/>
      <c r="S185" s="99">
        <v>1</v>
      </c>
      <c r="T185" s="99">
        <v>1</v>
      </c>
      <c r="U185" s="99">
        <v>1</v>
      </c>
      <c r="V185" s="53"/>
      <c r="W185" s="78" t="s">
        <v>57</v>
      </c>
      <c r="X185" s="93" t="s">
        <v>59</v>
      </c>
      <c r="Y185" s="258"/>
      <c r="Z185" s="258"/>
      <c r="AB185" s="193"/>
      <c r="AC185" s="193"/>
    </row>
    <row r="186" spans="1:29" s="28" customFormat="1" ht="15" customHeight="1" x14ac:dyDescent="0.15">
      <c r="A186" s="28">
        <v>172</v>
      </c>
      <c r="B186" s="103"/>
      <c r="C186" s="103"/>
      <c r="D186" s="103"/>
      <c r="E186" s="99"/>
      <c r="F186" s="99"/>
      <c r="G186" s="99">
        <v>55</v>
      </c>
      <c r="H186" s="99">
        <v>7</v>
      </c>
      <c r="I186" s="104">
        <v>20091</v>
      </c>
      <c r="J186" s="105">
        <v>39377</v>
      </c>
      <c r="K186" s="106">
        <f t="shared" si="13"/>
        <v>52</v>
      </c>
      <c r="L186" s="107">
        <f t="shared" si="14"/>
        <v>64</v>
      </c>
      <c r="M186" s="111" t="str">
        <f t="shared" si="15"/>
        <v/>
      </c>
      <c r="N186" s="112">
        <v>42516</v>
      </c>
      <c r="O186" s="113">
        <f t="shared" si="16"/>
        <v>103.2</v>
      </c>
      <c r="P186" s="25"/>
      <c r="Q186" s="99" t="s">
        <v>61</v>
      </c>
      <c r="R186" s="99"/>
      <c r="S186" s="99"/>
      <c r="T186" s="99">
        <v>1</v>
      </c>
      <c r="U186" s="99">
        <v>1</v>
      </c>
      <c r="V186" s="53"/>
      <c r="W186" s="130" t="s">
        <v>58</v>
      </c>
      <c r="X186" s="73"/>
      <c r="Y186" s="258"/>
      <c r="Z186" s="258"/>
      <c r="AB186" s="193"/>
      <c r="AC186" s="193"/>
    </row>
    <row r="187" spans="1:29" s="28" customFormat="1" ht="15" customHeight="1" x14ac:dyDescent="0.15">
      <c r="A187" s="28">
        <v>173</v>
      </c>
      <c r="B187" s="103"/>
      <c r="C187" s="103"/>
      <c r="D187" s="103"/>
      <c r="E187" s="99"/>
      <c r="F187" s="99"/>
      <c r="G187" s="99">
        <v>32</v>
      </c>
      <c r="H187" s="99">
        <v>3</v>
      </c>
      <c r="I187" s="104">
        <v>23745</v>
      </c>
      <c r="J187" s="105">
        <v>39954</v>
      </c>
      <c r="K187" s="106">
        <f t="shared" si="13"/>
        <v>44</v>
      </c>
      <c r="L187" s="107">
        <f t="shared" si="14"/>
        <v>54</v>
      </c>
      <c r="M187" s="111" t="str">
        <f t="shared" si="15"/>
        <v/>
      </c>
      <c r="N187" s="112">
        <v>42794</v>
      </c>
      <c r="O187" s="113">
        <f t="shared" si="16"/>
        <v>93.37</v>
      </c>
      <c r="P187" s="25"/>
      <c r="Q187" s="99" t="s">
        <v>61</v>
      </c>
      <c r="R187" s="99"/>
      <c r="S187" s="99">
        <v>1</v>
      </c>
      <c r="T187" s="99"/>
      <c r="U187" s="99"/>
      <c r="V187" s="53"/>
      <c r="W187" s="130" t="s">
        <v>77</v>
      </c>
      <c r="X187" s="73"/>
      <c r="Y187" s="258"/>
      <c r="Z187" s="258"/>
      <c r="AB187" s="193"/>
      <c r="AC187" s="193"/>
    </row>
    <row r="188" spans="1:29" s="28" customFormat="1" ht="15" customHeight="1" x14ac:dyDescent="0.15">
      <c r="A188" s="28">
        <v>174</v>
      </c>
      <c r="B188" s="103"/>
      <c r="C188" s="103"/>
      <c r="D188" s="103"/>
      <c r="E188" s="99"/>
      <c r="F188" s="99"/>
      <c r="G188" s="99">
        <v>22</v>
      </c>
      <c r="H188" s="99">
        <v>3</v>
      </c>
      <c r="I188" s="104">
        <v>16438</v>
      </c>
      <c r="J188" s="105">
        <v>43403</v>
      </c>
      <c r="K188" s="106">
        <f t="shared" si="13"/>
        <v>73</v>
      </c>
      <c r="L188" s="107">
        <f t="shared" si="14"/>
        <v>74</v>
      </c>
      <c r="M188" s="111">
        <f t="shared" si="15"/>
        <v>14.04</v>
      </c>
      <c r="N188" s="112"/>
      <c r="O188" s="113" t="str">
        <f t="shared" si="16"/>
        <v/>
      </c>
      <c r="P188" s="25"/>
      <c r="Q188" s="99" t="s">
        <v>61</v>
      </c>
      <c r="R188" s="99"/>
      <c r="S188" s="99"/>
      <c r="T188" s="99"/>
      <c r="U188" s="99">
        <v>1</v>
      </c>
      <c r="V188" s="53"/>
      <c r="W188" s="130" t="s">
        <v>57</v>
      </c>
      <c r="X188" s="73" t="s">
        <v>76</v>
      </c>
      <c r="Y188" s="258"/>
      <c r="Z188" s="258"/>
      <c r="AB188" s="193"/>
      <c r="AC188" s="193"/>
    </row>
    <row r="189" spans="1:29" s="28" customFormat="1" ht="15" customHeight="1" x14ac:dyDescent="0.15">
      <c r="A189" s="28">
        <v>175</v>
      </c>
      <c r="B189" s="103"/>
      <c r="C189" s="103"/>
      <c r="D189" s="103"/>
      <c r="E189" s="99"/>
      <c r="F189" s="99"/>
      <c r="G189" s="99">
        <v>62</v>
      </c>
      <c r="H189" s="99">
        <v>25</v>
      </c>
      <c r="I189" s="104">
        <v>20091</v>
      </c>
      <c r="J189" s="105">
        <v>42213</v>
      </c>
      <c r="K189" s="106">
        <f t="shared" si="13"/>
        <v>60</v>
      </c>
      <c r="L189" s="107">
        <f t="shared" si="14"/>
        <v>64</v>
      </c>
      <c r="M189" s="111">
        <f t="shared" si="15"/>
        <v>53.16</v>
      </c>
      <c r="N189" s="112"/>
      <c r="O189" s="113" t="str">
        <f t="shared" si="16"/>
        <v/>
      </c>
      <c r="P189" s="25"/>
      <c r="Q189" s="99" t="s">
        <v>10</v>
      </c>
      <c r="R189" s="99"/>
      <c r="S189" s="99">
        <v>1</v>
      </c>
      <c r="T189" s="99"/>
      <c r="U189" s="99"/>
      <c r="V189" s="53"/>
      <c r="W189" s="130" t="s">
        <v>58</v>
      </c>
      <c r="X189" s="73"/>
      <c r="Y189" s="258"/>
      <c r="Z189" s="258"/>
      <c r="AB189" s="193"/>
      <c r="AC189" s="193"/>
    </row>
    <row r="190" spans="1:29" s="28" customFormat="1" ht="15" customHeight="1" x14ac:dyDescent="0.15">
      <c r="A190" s="28">
        <v>176</v>
      </c>
      <c r="B190" s="103"/>
      <c r="C190" s="103"/>
      <c r="D190" s="103"/>
      <c r="E190" s="99"/>
      <c r="F190" s="99"/>
      <c r="G190" s="99">
        <v>8</v>
      </c>
      <c r="H190" s="99">
        <v>10</v>
      </c>
      <c r="I190" s="104">
        <v>23745</v>
      </c>
      <c r="J190" s="105">
        <v>42254</v>
      </c>
      <c r="K190" s="106">
        <f t="shared" si="13"/>
        <v>50</v>
      </c>
      <c r="L190" s="107">
        <f t="shared" si="14"/>
        <v>54</v>
      </c>
      <c r="M190" s="111">
        <f t="shared" si="15"/>
        <v>51.81</v>
      </c>
      <c r="N190" s="112"/>
      <c r="O190" s="113" t="str">
        <f t="shared" si="16"/>
        <v/>
      </c>
      <c r="P190" s="25"/>
      <c r="Q190" s="99" t="s">
        <v>10</v>
      </c>
      <c r="R190" s="99"/>
      <c r="S190" s="99"/>
      <c r="T190" s="99">
        <v>1</v>
      </c>
      <c r="U190" s="99"/>
      <c r="V190" s="53"/>
      <c r="W190" s="130" t="s">
        <v>78</v>
      </c>
      <c r="X190" s="73"/>
      <c r="Y190" s="258"/>
      <c r="Z190" s="258"/>
      <c r="AB190" s="193"/>
      <c r="AC190" s="193"/>
    </row>
    <row r="191" spans="1:29" s="28" customFormat="1" ht="15" customHeight="1" x14ac:dyDescent="0.15">
      <c r="A191" s="28">
        <v>177</v>
      </c>
      <c r="B191" s="103"/>
      <c r="C191" s="103"/>
      <c r="D191" s="103"/>
      <c r="E191" s="99"/>
      <c r="F191" s="99"/>
      <c r="G191" s="99">
        <v>12</v>
      </c>
      <c r="H191" s="99">
        <v>9</v>
      </c>
      <c r="I191" s="104">
        <v>27398</v>
      </c>
      <c r="J191" s="105">
        <v>43521</v>
      </c>
      <c r="K191" s="106">
        <f t="shared" si="13"/>
        <v>44</v>
      </c>
      <c r="L191" s="107">
        <f t="shared" si="14"/>
        <v>44</v>
      </c>
      <c r="M191" s="111">
        <f t="shared" si="15"/>
        <v>10.16</v>
      </c>
      <c r="N191" s="112"/>
      <c r="O191" s="113" t="str">
        <f t="shared" si="16"/>
        <v/>
      </c>
      <c r="P191" s="25"/>
      <c r="Q191" s="99" t="s">
        <v>10</v>
      </c>
      <c r="R191" s="99"/>
      <c r="S191" s="99">
        <v>1</v>
      </c>
      <c r="T191" s="99"/>
      <c r="U191" s="99">
        <v>1</v>
      </c>
      <c r="V191" s="53"/>
      <c r="W191" s="130" t="s">
        <v>57</v>
      </c>
      <c r="X191" s="73" t="s">
        <v>74</v>
      </c>
      <c r="Y191" s="258"/>
      <c r="Z191" s="258"/>
      <c r="AB191" s="193"/>
      <c r="AC191" s="193"/>
    </row>
    <row r="192" spans="1:29" s="28" customFormat="1" ht="15" customHeight="1" x14ac:dyDescent="0.15">
      <c r="A192" s="28">
        <v>178</v>
      </c>
      <c r="B192" s="103"/>
      <c r="C192" s="103"/>
      <c r="D192" s="103"/>
      <c r="E192" s="99"/>
      <c r="F192" s="99"/>
      <c r="G192" s="99">
        <v>33</v>
      </c>
      <c r="H192" s="99">
        <v>4</v>
      </c>
      <c r="I192" s="104">
        <v>16438</v>
      </c>
      <c r="J192" s="105">
        <v>39265</v>
      </c>
      <c r="K192" s="106">
        <f t="shared" si="13"/>
        <v>62</v>
      </c>
      <c r="L192" s="107">
        <f t="shared" si="14"/>
        <v>74</v>
      </c>
      <c r="M192" s="111" t="str">
        <f t="shared" si="15"/>
        <v/>
      </c>
      <c r="N192" s="112">
        <v>42150</v>
      </c>
      <c r="O192" s="113">
        <f t="shared" si="16"/>
        <v>94.85</v>
      </c>
      <c r="P192" s="25"/>
      <c r="Q192" s="99" t="s">
        <v>61</v>
      </c>
      <c r="R192" s="99"/>
      <c r="S192" s="99">
        <v>1</v>
      </c>
      <c r="T192" s="99">
        <v>1</v>
      </c>
      <c r="U192" s="99">
        <v>1</v>
      </c>
      <c r="V192" s="53"/>
      <c r="W192" s="130" t="s">
        <v>57</v>
      </c>
      <c r="X192" s="73" t="s">
        <v>60</v>
      </c>
      <c r="Y192" s="258"/>
      <c r="Z192" s="258"/>
      <c r="AB192" s="193"/>
      <c r="AC192" s="193"/>
    </row>
    <row r="193" spans="1:29" s="28" customFormat="1" ht="15" customHeight="1" x14ac:dyDescent="0.15">
      <c r="A193" s="28">
        <v>179</v>
      </c>
      <c r="B193" s="103"/>
      <c r="C193" s="103"/>
      <c r="D193" s="103"/>
      <c r="E193" s="99"/>
      <c r="F193" s="99"/>
      <c r="G193" s="99">
        <v>21</v>
      </c>
      <c r="H193" s="99">
        <v>15</v>
      </c>
      <c r="I193" s="104">
        <v>20091</v>
      </c>
      <c r="J193" s="105">
        <v>39377</v>
      </c>
      <c r="K193" s="106">
        <f t="shared" si="13"/>
        <v>52</v>
      </c>
      <c r="L193" s="107">
        <f t="shared" si="14"/>
        <v>64</v>
      </c>
      <c r="M193" s="111" t="str">
        <f t="shared" si="15"/>
        <v/>
      </c>
      <c r="N193" s="112">
        <v>42516</v>
      </c>
      <c r="O193" s="113">
        <f t="shared" si="16"/>
        <v>103.2</v>
      </c>
      <c r="P193" s="25"/>
      <c r="Q193" s="99" t="s">
        <v>10</v>
      </c>
      <c r="R193" s="99"/>
      <c r="S193" s="99">
        <v>1</v>
      </c>
      <c r="T193" s="99"/>
      <c r="U193" s="99"/>
      <c r="V193" s="53"/>
      <c r="W193" s="130" t="s">
        <v>57</v>
      </c>
      <c r="X193" s="73" t="s">
        <v>59</v>
      </c>
      <c r="Y193" s="258"/>
      <c r="Z193" s="258"/>
      <c r="AB193" s="193"/>
      <c r="AC193" s="193"/>
    </row>
    <row r="194" spans="1:29" s="28" customFormat="1" ht="15" customHeight="1" x14ac:dyDescent="0.15">
      <c r="A194" s="28">
        <v>180</v>
      </c>
      <c r="B194" s="103"/>
      <c r="C194" s="103"/>
      <c r="D194" s="103"/>
      <c r="E194" s="99"/>
      <c r="F194" s="99"/>
      <c r="G194" s="99">
        <v>16</v>
      </c>
      <c r="H194" s="99">
        <v>21</v>
      </c>
      <c r="I194" s="104">
        <v>23745</v>
      </c>
      <c r="J194" s="105">
        <v>39954</v>
      </c>
      <c r="K194" s="106">
        <f t="shared" si="13"/>
        <v>44</v>
      </c>
      <c r="L194" s="107">
        <f t="shared" si="14"/>
        <v>54</v>
      </c>
      <c r="M194" s="111" t="str">
        <f t="shared" si="15"/>
        <v/>
      </c>
      <c r="N194" s="112">
        <v>42794</v>
      </c>
      <c r="O194" s="113">
        <f t="shared" si="16"/>
        <v>93.37</v>
      </c>
      <c r="P194" s="25"/>
      <c r="Q194" s="99" t="s">
        <v>61</v>
      </c>
      <c r="R194" s="99"/>
      <c r="S194" s="99"/>
      <c r="T194" s="99"/>
      <c r="U194" s="99"/>
      <c r="V194" s="53"/>
      <c r="W194" s="130" t="s">
        <v>57</v>
      </c>
      <c r="X194" s="73" t="s">
        <v>75</v>
      </c>
      <c r="Y194" s="258"/>
      <c r="Z194" s="258"/>
      <c r="AB194" s="193"/>
      <c r="AC194" s="193"/>
    </row>
    <row r="195" spans="1:29" s="28" customFormat="1" ht="15" customHeight="1" x14ac:dyDescent="0.15">
      <c r="A195" s="28">
        <v>181</v>
      </c>
      <c r="B195" s="103"/>
      <c r="C195" s="103"/>
      <c r="D195" s="103"/>
      <c r="E195" s="99"/>
      <c r="F195" s="99"/>
      <c r="G195" s="99">
        <v>11</v>
      </c>
      <c r="H195" s="99">
        <v>27</v>
      </c>
      <c r="I195" s="104">
        <v>16438</v>
      </c>
      <c r="J195" s="105">
        <v>43403</v>
      </c>
      <c r="K195" s="106">
        <f t="shared" si="13"/>
        <v>73</v>
      </c>
      <c r="L195" s="107">
        <f t="shared" si="14"/>
        <v>74</v>
      </c>
      <c r="M195" s="111">
        <f t="shared" si="15"/>
        <v>14.04</v>
      </c>
      <c r="N195" s="112"/>
      <c r="O195" s="113" t="str">
        <f t="shared" si="16"/>
        <v/>
      </c>
      <c r="P195" s="25"/>
      <c r="Q195" s="99" t="s">
        <v>61</v>
      </c>
      <c r="R195" s="99"/>
      <c r="S195" s="99">
        <v>1</v>
      </c>
      <c r="T195" s="99">
        <v>1</v>
      </c>
      <c r="U195" s="99"/>
      <c r="V195" s="53"/>
      <c r="W195" s="78" t="s">
        <v>57</v>
      </c>
      <c r="X195" s="93" t="s">
        <v>59</v>
      </c>
      <c r="Y195" s="258"/>
      <c r="Z195" s="258"/>
      <c r="AB195" s="193"/>
      <c r="AC195" s="193"/>
    </row>
    <row r="196" spans="1:29" s="28" customFormat="1" ht="15" customHeight="1" x14ac:dyDescent="0.15">
      <c r="A196" s="28">
        <v>182</v>
      </c>
      <c r="B196" s="103"/>
      <c r="C196" s="103"/>
      <c r="D196" s="103"/>
      <c r="E196" s="99"/>
      <c r="F196" s="99"/>
      <c r="G196" s="99">
        <v>6</v>
      </c>
      <c r="H196" s="99">
        <v>33</v>
      </c>
      <c r="I196" s="104">
        <v>20091</v>
      </c>
      <c r="J196" s="105">
        <v>42213</v>
      </c>
      <c r="K196" s="106">
        <f t="shared" si="13"/>
        <v>60</v>
      </c>
      <c r="L196" s="107">
        <f t="shared" si="14"/>
        <v>64</v>
      </c>
      <c r="M196" s="111">
        <f t="shared" si="15"/>
        <v>53.16</v>
      </c>
      <c r="N196" s="112"/>
      <c r="O196" s="113" t="str">
        <f t="shared" si="16"/>
        <v/>
      </c>
      <c r="P196" s="25"/>
      <c r="Q196" s="99" t="s">
        <v>61</v>
      </c>
      <c r="R196" s="99"/>
      <c r="S196" s="99"/>
      <c r="T196" s="99">
        <v>1</v>
      </c>
      <c r="U196" s="99">
        <v>1</v>
      </c>
      <c r="V196" s="53"/>
      <c r="W196" s="130" t="s">
        <v>58</v>
      </c>
      <c r="X196" s="73"/>
      <c r="Y196" s="258"/>
      <c r="Z196" s="258"/>
      <c r="AB196" s="193"/>
      <c r="AC196" s="193"/>
    </row>
    <row r="197" spans="1:29" s="28" customFormat="1" ht="15" customHeight="1" x14ac:dyDescent="0.15">
      <c r="A197" s="28">
        <v>183</v>
      </c>
      <c r="B197" s="103"/>
      <c r="C197" s="103"/>
      <c r="D197" s="103"/>
      <c r="E197" s="99"/>
      <c r="F197" s="99"/>
      <c r="G197" s="99">
        <v>16</v>
      </c>
      <c r="H197" s="99">
        <v>21</v>
      </c>
      <c r="I197" s="104">
        <v>23745</v>
      </c>
      <c r="J197" s="105">
        <v>42254</v>
      </c>
      <c r="K197" s="106">
        <f t="shared" si="13"/>
        <v>50</v>
      </c>
      <c r="L197" s="107">
        <f t="shared" si="14"/>
        <v>54</v>
      </c>
      <c r="M197" s="111">
        <f t="shared" si="15"/>
        <v>51.81</v>
      </c>
      <c r="N197" s="112"/>
      <c r="O197" s="113" t="str">
        <f t="shared" si="16"/>
        <v/>
      </c>
      <c r="P197" s="25"/>
      <c r="Q197" s="99" t="s">
        <v>61</v>
      </c>
      <c r="R197" s="99"/>
      <c r="S197" s="99">
        <v>1</v>
      </c>
      <c r="T197" s="99"/>
      <c r="U197" s="99">
        <v>1</v>
      </c>
      <c r="V197" s="53"/>
      <c r="W197" s="130" t="s">
        <v>77</v>
      </c>
      <c r="X197" s="73"/>
      <c r="Y197" s="258"/>
      <c r="Z197" s="258"/>
      <c r="AB197" s="193"/>
      <c r="AC197" s="193"/>
    </row>
    <row r="198" spans="1:29" s="28" customFormat="1" ht="15" customHeight="1" x14ac:dyDescent="0.15">
      <c r="A198" s="28">
        <v>184</v>
      </c>
      <c r="B198" s="103"/>
      <c r="C198" s="103"/>
      <c r="D198" s="103"/>
      <c r="E198" s="99"/>
      <c r="F198" s="99"/>
      <c r="G198" s="99"/>
      <c r="H198" s="99"/>
      <c r="I198" s="104"/>
      <c r="J198" s="105"/>
      <c r="K198" s="106" t="str">
        <f t="shared" si="13"/>
        <v/>
      </c>
      <c r="L198" s="107" t="str">
        <f t="shared" si="14"/>
        <v/>
      </c>
      <c r="M198" s="111" t="str">
        <f t="shared" si="15"/>
        <v/>
      </c>
      <c r="N198" s="112"/>
      <c r="O198" s="113" t="str">
        <f t="shared" si="16"/>
        <v/>
      </c>
      <c r="P198" s="25"/>
      <c r="Q198" s="99"/>
      <c r="R198" s="99"/>
      <c r="S198" s="99"/>
      <c r="T198" s="99"/>
      <c r="U198" s="99"/>
      <c r="V198" s="53"/>
      <c r="W198" s="130"/>
      <c r="X198" s="73"/>
      <c r="Y198" s="258"/>
      <c r="Z198" s="258"/>
      <c r="AB198" s="193"/>
      <c r="AC198" s="193"/>
    </row>
    <row r="199" spans="1:29" s="28" customFormat="1" ht="15" customHeight="1" thickBot="1" x14ac:dyDescent="0.2">
      <c r="A199" s="28">
        <v>185</v>
      </c>
      <c r="B199" s="103"/>
      <c r="C199" s="103"/>
      <c r="D199" s="103"/>
      <c r="E199" s="99"/>
      <c r="F199" s="99"/>
      <c r="G199" s="99"/>
      <c r="H199" s="99"/>
      <c r="I199" s="104"/>
      <c r="J199" s="105"/>
      <c r="K199" s="106" t="str">
        <f t="shared" si="13"/>
        <v/>
      </c>
      <c r="L199" s="107" t="str">
        <f t="shared" si="14"/>
        <v/>
      </c>
      <c r="M199" s="111" t="str">
        <f t="shared" si="15"/>
        <v/>
      </c>
      <c r="N199" s="114"/>
      <c r="O199" s="115"/>
      <c r="P199" s="25"/>
      <c r="Q199" s="99"/>
      <c r="R199" s="99"/>
      <c r="S199" s="99"/>
      <c r="T199" s="99"/>
      <c r="U199" s="99"/>
      <c r="V199" s="53"/>
      <c r="W199" s="130"/>
      <c r="X199" s="73"/>
      <c r="Y199" s="258"/>
      <c r="Z199" s="258"/>
      <c r="AB199" s="193"/>
      <c r="AC199" s="193"/>
    </row>
    <row r="200" spans="1:29" s="28" customFormat="1" ht="13.5" x14ac:dyDescent="0.15">
      <c r="A200" s="28">
        <v>186</v>
      </c>
      <c r="E200" s="50"/>
      <c r="F200" s="50"/>
      <c r="G200" s="50"/>
      <c r="H200" s="50"/>
      <c r="I200" s="54"/>
      <c r="J200" s="56"/>
      <c r="K200" s="55"/>
      <c r="L200" s="55"/>
      <c r="M200" s="56"/>
      <c r="N200" s="56"/>
      <c r="O200" s="57"/>
      <c r="P200" s="27"/>
      <c r="Q200" s="50"/>
      <c r="R200" s="50"/>
      <c r="S200" s="50"/>
      <c r="T200" s="50"/>
      <c r="U200" s="50"/>
      <c r="W200" s="58"/>
      <c r="X200" s="76"/>
      <c r="Y200" s="58"/>
      <c r="AB200" s="50"/>
      <c r="AC200" s="50"/>
    </row>
    <row r="201" spans="1:29" s="28" customFormat="1" ht="13.5" x14ac:dyDescent="0.15">
      <c r="E201" s="50"/>
      <c r="F201" s="50"/>
      <c r="G201" s="50"/>
      <c r="H201" s="50"/>
      <c r="I201" s="54"/>
      <c r="J201" s="56"/>
      <c r="K201" s="55"/>
      <c r="L201" s="55"/>
      <c r="M201" s="56"/>
      <c r="N201" s="56"/>
      <c r="O201" s="57"/>
      <c r="P201" s="27"/>
      <c r="Q201" s="50"/>
      <c r="R201" s="50"/>
      <c r="S201" s="50"/>
      <c r="T201" s="50"/>
      <c r="U201" s="50"/>
      <c r="W201" s="58"/>
      <c r="X201" s="76"/>
      <c r="Y201" s="58"/>
      <c r="AB201" s="50"/>
      <c r="AC201" s="50"/>
    </row>
    <row r="202" spans="1:29" s="28" customFormat="1" ht="13.5" x14ac:dyDescent="0.15">
      <c r="E202" s="50"/>
      <c r="F202" s="50"/>
      <c r="G202" s="50"/>
      <c r="H202" s="50"/>
      <c r="I202" s="54"/>
      <c r="J202" s="56"/>
      <c r="K202" s="55"/>
      <c r="L202" s="55"/>
      <c r="M202" s="56"/>
      <c r="N202" s="56"/>
      <c r="O202" s="57"/>
      <c r="P202" s="27"/>
      <c r="Q202" s="50"/>
      <c r="R202" s="50"/>
      <c r="S202" s="50"/>
      <c r="T202" s="50"/>
      <c r="U202" s="50"/>
      <c r="W202" s="58"/>
      <c r="X202" s="76"/>
      <c r="Y202" s="58"/>
      <c r="AB202" s="50"/>
      <c r="AC202" s="50"/>
    </row>
    <row r="203" spans="1:29" s="28" customFormat="1" ht="13.5" x14ac:dyDescent="0.15">
      <c r="E203" s="50"/>
      <c r="F203" s="50"/>
      <c r="G203" s="50"/>
      <c r="H203" s="50"/>
      <c r="I203" s="54"/>
      <c r="J203" s="56"/>
      <c r="K203" s="55"/>
      <c r="L203" s="55"/>
      <c r="M203" s="56"/>
      <c r="N203" s="56"/>
      <c r="O203" s="57"/>
      <c r="P203" s="27"/>
      <c r="Q203" s="50"/>
      <c r="R203" s="50"/>
      <c r="S203" s="50"/>
      <c r="T203" s="50"/>
      <c r="U203" s="50"/>
      <c r="W203" s="58"/>
      <c r="X203" s="76"/>
      <c r="Y203" s="58"/>
      <c r="AB203" s="50"/>
      <c r="AC203" s="50"/>
    </row>
    <row r="204" spans="1:29" s="28" customFormat="1" ht="13.5" x14ac:dyDescent="0.15">
      <c r="E204" s="50"/>
      <c r="F204" s="50"/>
      <c r="G204" s="50"/>
      <c r="H204" s="50"/>
      <c r="I204" s="54"/>
      <c r="J204" s="56"/>
      <c r="K204" s="55"/>
      <c r="L204" s="55"/>
      <c r="M204" s="56"/>
      <c r="N204" s="56"/>
      <c r="O204" s="57"/>
      <c r="P204" s="27"/>
      <c r="Q204" s="50"/>
      <c r="R204" s="50"/>
      <c r="S204" s="50"/>
      <c r="T204" s="50"/>
      <c r="U204" s="50"/>
      <c r="W204" s="58"/>
      <c r="X204" s="76"/>
      <c r="Y204" s="58"/>
      <c r="AB204" s="50"/>
      <c r="AC204" s="50"/>
    </row>
    <row r="205" spans="1:29" s="28" customFormat="1" ht="13.5" x14ac:dyDescent="0.15">
      <c r="E205" s="50"/>
      <c r="F205" s="50"/>
      <c r="G205" s="50"/>
      <c r="H205" s="50"/>
      <c r="I205" s="54"/>
      <c r="J205" s="56"/>
      <c r="K205" s="55"/>
      <c r="L205" s="55"/>
      <c r="M205" s="56"/>
      <c r="N205" s="56"/>
      <c r="O205" s="57"/>
      <c r="P205" s="27"/>
      <c r="Q205" s="50"/>
      <c r="R205" s="50"/>
      <c r="S205" s="50"/>
      <c r="T205" s="50"/>
      <c r="U205" s="50"/>
      <c r="W205" s="58"/>
      <c r="X205" s="76"/>
      <c r="Y205" s="58"/>
      <c r="AB205" s="50"/>
      <c r="AC205" s="50"/>
    </row>
    <row r="206" spans="1:29" s="28" customFormat="1" ht="13.5" x14ac:dyDescent="0.15">
      <c r="E206" s="50"/>
      <c r="F206" s="50"/>
      <c r="G206" s="50"/>
      <c r="H206" s="50"/>
      <c r="I206" s="54"/>
      <c r="J206" s="56"/>
      <c r="K206" s="55"/>
      <c r="L206" s="55"/>
      <c r="M206" s="56"/>
      <c r="N206" s="56"/>
      <c r="O206" s="57"/>
      <c r="P206" s="27"/>
      <c r="Q206" s="50"/>
      <c r="R206" s="50"/>
      <c r="S206" s="50"/>
      <c r="T206" s="50"/>
      <c r="U206" s="50"/>
      <c r="W206" s="58"/>
      <c r="X206" s="76"/>
      <c r="Y206" s="58"/>
      <c r="AB206" s="50"/>
      <c r="AC206" s="50"/>
    </row>
    <row r="207" spans="1:29" s="28" customFormat="1" ht="13.5" x14ac:dyDescent="0.15">
      <c r="E207" s="50"/>
      <c r="F207" s="50"/>
      <c r="G207" s="50"/>
      <c r="H207" s="50"/>
      <c r="I207" s="54"/>
      <c r="J207" s="56"/>
      <c r="K207" s="55"/>
      <c r="L207" s="55"/>
      <c r="M207" s="56"/>
      <c r="N207" s="56"/>
      <c r="O207" s="57"/>
      <c r="P207" s="27"/>
      <c r="Q207" s="50"/>
      <c r="R207" s="50"/>
      <c r="S207" s="50"/>
      <c r="T207" s="50"/>
      <c r="U207" s="50"/>
      <c r="W207" s="58"/>
      <c r="X207" s="76"/>
      <c r="Y207" s="58"/>
      <c r="AB207" s="50"/>
      <c r="AC207" s="50"/>
    </row>
    <row r="208" spans="1:29" s="28" customFormat="1" ht="13.5" x14ac:dyDescent="0.15">
      <c r="E208" s="50"/>
      <c r="F208" s="50"/>
      <c r="G208" s="50"/>
      <c r="H208" s="50"/>
      <c r="I208" s="54"/>
      <c r="J208" s="56"/>
      <c r="K208" s="55"/>
      <c r="L208" s="55"/>
      <c r="M208" s="56"/>
      <c r="N208" s="56"/>
      <c r="O208" s="57"/>
      <c r="P208" s="27"/>
      <c r="Q208" s="50"/>
      <c r="R208" s="50"/>
      <c r="S208" s="50"/>
      <c r="T208" s="50"/>
      <c r="U208" s="50"/>
      <c r="W208" s="58"/>
      <c r="X208" s="76"/>
      <c r="Y208" s="58"/>
      <c r="AB208" s="50"/>
      <c r="AC208" s="50"/>
    </row>
    <row r="209" spans="5:29" s="28" customFormat="1" ht="13.5" x14ac:dyDescent="0.15">
      <c r="E209" s="50"/>
      <c r="F209" s="50"/>
      <c r="G209" s="50"/>
      <c r="H209" s="50"/>
      <c r="I209" s="54"/>
      <c r="J209" s="56"/>
      <c r="K209" s="55"/>
      <c r="L209" s="55"/>
      <c r="M209" s="56"/>
      <c r="N209" s="56"/>
      <c r="O209" s="57"/>
      <c r="P209" s="27"/>
      <c r="Q209" s="50"/>
      <c r="R209" s="50"/>
      <c r="S209" s="50"/>
      <c r="T209" s="50"/>
      <c r="U209" s="50"/>
      <c r="W209" s="58"/>
      <c r="X209" s="76"/>
      <c r="Y209" s="58"/>
      <c r="AB209" s="50"/>
      <c r="AC209" s="50"/>
    </row>
    <row r="210" spans="5:29" s="28" customFormat="1" ht="13.5" x14ac:dyDescent="0.15">
      <c r="E210" s="50"/>
      <c r="F210" s="50"/>
      <c r="G210" s="50"/>
      <c r="H210" s="50"/>
      <c r="I210" s="54"/>
      <c r="J210" s="56"/>
      <c r="K210" s="55"/>
      <c r="L210" s="55"/>
      <c r="M210" s="56"/>
      <c r="N210" s="56"/>
      <c r="O210" s="57"/>
      <c r="P210" s="27"/>
      <c r="Q210" s="50"/>
      <c r="R210" s="50"/>
      <c r="S210" s="50"/>
      <c r="T210" s="50"/>
      <c r="U210" s="50"/>
      <c r="W210" s="58"/>
      <c r="X210" s="76"/>
      <c r="Y210" s="58"/>
      <c r="AB210" s="50"/>
      <c r="AC210" s="50"/>
    </row>
    <row r="211" spans="5:29" s="28" customFormat="1" ht="13.5" x14ac:dyDescent="0.15">
      <c r="E211" s="50"/>
      <c r="F211" s="50"/>
      <c r="G211" s="50"/>
      <c r="H211" s="50"/>
      <c r="I211" s="54"/>
      <c r="J211" s="56"/>
      <c r="K211" s="55"/>
      <c r="L211" s="55"/>
      <c r="M211" s="56"/>
      <c r="N211" s="56"/>
      <c r="O211" s="57"/>
      <c r="P211" s="27"/>
      <c r="Q211" s="50"/>
      <c r="R211" s="50"/>
      <c r="S211" s="50"/>
      <c r="T211" s="50"/>
      <c r="U211" s="50"/>
      <c r="W211" s="58"/>
      <c r="X211" s="76"/>
      <c r="Y211" s="58"/>
      <c r="AB211" s="50"/>
      <c r="AC211" s="50"/>
    </row>
    <row r="212" spans="5:29" s="28" customFormat="1" ht="13.5" x14ac:dyDescent="0.15">
      <c r="E212" s="50"/>
      <c r="F212" s="50"/>
      <c r="G212" s="50"/>
      <c r="H212" s="50"/>
      <c r="I212" s="54"/>
      <c r="J212" s="56"/>
      <c r="K212" s="55"/>
      <c r="L212" s="55"/>
      <c r="M212" s="56"/>
      <c r="N212" s="56"/>
      <c r="O212" s="57"/>
      <c r="P212" s="27"/>
      <c r="Q212" s="50"/>
      <c r="R212" s="50"/>
      <c r="S212" s="50"/>
      <c r="T212" s="50"/>
      <c r="U212" s="50"/>
      <c r="W212" s="58"/>
      <c r="X212" s="76"/>
      <c r="Y212" s="58"/>
      <c r="AB212" s="50"/>
      <c r="AC212" s="50"/>
    </row>
    <row r="213" spans="5:29" s="28" customFormat="1" ht="13.5" x14ac:dyDescent="0.15">
      <c r="E213" s="50"/>
      <c r="F213" s="50"/>
      <c r="G213" s="50"/>
      <c r="H213" s="50"/>
      <c r="I213" s="54"/>
      <c r="J213" s="56"/>
      <c r="K213" s="55"/>
      <c r="L213" s="55"/>
      <c r="M213" s="56"/>
      <c r="N213" s="56"/>
      <c r="O213" s="57"/>
      <c r="P213" s="27"/>
      <c r="Q213" s="50"/>
      <c r="R213" s="50"/>
      <c r="S213" s="50"/>
      <c r="T213" s="50"/>
      <c r="U213" s="50"/>
      <c r="W213" s="58"/>
      <c r="X213" s="76"/>
      <c r="Y213" s="58"/>
      <c r="AB213" s="50"/>
      <c r="AC213" s="50"/>
    </row>
    <row r="214" spans="5:29" s="28" customFormat="1" ht="13.5" x14ac:dyDescent="0.15">
      <c r="E214" s="50"/>
      <c r="F214" s="50"/>
      <c r="G214" s="50"/>
      <c r="H214" s="50"/>
      <c r="I214" s="54"/>
      <c r="J214" s="56"/>
      <c r="K214" s="55"/>
      <c r="L214" s="55"/>
      <c r="M214" s="56"/>
      <c r="N214" s="56"/>
      <c r="O214" s="57"/>
      <c r="P214" s="27"/>
      <c r="Q214" s="50"/>
      <c r="R214" s="50"/>
      <c r="S214" s="50"/>
      <c r="T214" s="50"/>
      <c r="U214" s="50"/>
      <c r="W214" s="58"/>
      <c r="X214" s="76"/>
      <c r="Y214" s="58"/>
      <c r="AB214" s="50"/>
      <c r="AC214" s="50"/>
    </row>
    <row r="215" spans="5:29" s="28" customFormat="1" ht="13.5" x14ac:dyDescent="0.15">
      <c r="E215" s="50"/>
      <c r="F215" s="50"/>
      <c r="G215" s="50"/>
      <c r="H215" s="50"/>
      <c r="I215" s="54"/>
      <c r="J215" s="56"/>
      <c r="K215" s="55"/>
      <c r="L215" s="55"/>
      <c r="M215" s="56"/>
      <c r="N215" s="56"/>
      <c r="O215" s="57"/>
      <c r="P215" s="27"/>
      <c r="Q215" s="50"/>
      <c r="R215" s="50"/>
      <c r="S215" s="50"/>
      <c r="T215" s="50"/>
      <c r="U215" s="50"/>
      <c r="W215" s="58"/>
      <c r="X215" s="76"/>
      <c r="Y215" s="58"/>
      <c r="AB215" s="50"/>
      <c r="AC215" s="50"/>
    </row>
    <row r="216" spans="5:29" s="28" customFormat="1" ht="13.5" x14ac:dyDescent="0.15">
      <c r="E216" s="50"/>
      <c r="F216" s="50"/>
      <c r="G216" s="50"/>
      <c r="H216" s="50"/>
      <c r="I216" s="54"/>
      <c r="J216" s="56"/>
      <c r="K216" s="55"/>
      <c r="L216" s="55"/>
      <c r="M216" s="56"/>
      <c r="N216" s="56"/>
      <c r="O216" s="57"/>
      <c r="P216" s="27"/>
      <c r="Q216" s="50"/>
      <c r="R216" s="50"/>
      <c r="S216" s="50"/>
      <c r="T216" s="50"/>
      <c r="U216" s="50"/>
      <c r="W216" s="58"/>
      <c r="X216" s="76"/>
      <c r="Y216" s="58"/>
      <c r="AB216" s="50"/>
      <c r="AC216" s="50"/>
    </row>
    <row r="217" spans="5:29" s="28" customFormat="1" ht="13.5" x14ac:dyDescent="0.15">
      <c r="E217" s="50"/>
      <c r="F217" s="50"/>
      <c r="G217" s="50"/>
      <c r="H217" s="50"/>
      <c r="I217" s="54"/>
      <c r="J217" s="56"/>
      <c r="K217" s="55"/>
      <c r="L217" s="55"/>
      <c r="M217" s="56"/>
      <c r="N217" s="56"/>
      <c r="O217" s="57"/>
      <c r="P217" s="27"/>
      <c r="Q217" s="50"/>
      <c r="R217" s="50"/>
      <c r="S217" s="50"/>
      <c r="T217" s="50"/>
      <c r="U217" s="50"/>
      <c r="W217" s="58"/>
      <c r="X217" s="76"/>
      <c r="Y217" s="58"/>
      <c r="AB217" s="50"/>
      <c r="AC217" s="50"/>
    </row>
    <row r="218" spans="5:29" s="28" customFormat="1" ht="13.5" x14ac:dyDescent="0.15">
      <c r="E218" s="50"/>
      <c r="F218" s="50"/>
      <c r="G218" s="50"/>
      <c r="H218" s="50"/>
      <c r="I218" s="54"/>
      <c r="J218" s="56"/>
      <c r="K218" s="55"/>
      <c r="L218" s="55"/>
      <c r="M218" s="56"/>
      <c r="N218" s="56"/>
      <c r="O218" s="57"/>
      <c r="P218" s="27"/>
      <c r="Q218" s="50"/>
      <c r="R218" s="50"/>
      <c r="S218" s="50"/>
      <c r="T218" s="50"/>
      <c r="U218" s="50"/>
      <c r="W218" s="58"/>
      <c r="X218" s="76"/>
      <c r="Y218" s="58"/>
      <c r="AB218" s="50"/>
      <c r="AC218" s="50"/>
    </row>
    <row r="219" spans="5:29" s="28" customFormat="1" ht="13.5" x14ac:dyDescent="0.15">
      <c r="E219" s="50"/>
      <c r="F219" s="50"/>
      <c r="G219" s="50"/>
      <c r="H219" s="50"/>
      <c r="I219" s="54"/>
      <c r="J219" s="56"/>
      <c r="K219" s="55"/>
      <c r="L219" s="55"/>
      <c r="M219" s="56"/>
      <c r="N219" s="56"/>
      <c r="O219" s="57"/>
      <c r="P219" s="27"/>
      <c r="Q219" s="50"/>
      <c r="R219" s="50"/>
      <c r="S219" s="50"/>
      <c r="T219" s="50"/>
      <c r="U219" s="50"/>
      <c r="W219" s="58"/>
      <c r="X219" s="76"/>
      <c r="Y219" s="58"/>
      <c r="AB219" s="50"/>
      <c r="AC219" s="50"/>
    </row>
    <row r="220" spans="5:29" s="28" customFormat="1" ht="13.5" x14ac:dyDescent="0.15">
      <c r="E220" s="50"/>
      <c r="F220" s="50"/>
      <c r="G220" s="50"/>
      <c r="H220" s="50"/>
      <c r="I220" s="54"/>
      <c r="J220" s="56"/>
      <c r="K220" s="55"/>
      <c r="L220" s="55"/>
      <c r="M220" s="56"/>
      <c r="N220" s="56"/>
      <c r="O220" s="57"/>
      <c r="P220" s="27"/>
      <c r="Q220" s="50"/>
      <c r="R220" s="50"/>
      <c r="S220" s="50"/>
      <c r="T220" s="50"/>
      <c r="U220" s="50"/>
      <c r="W220" s="58"/>
      <c r="X220" s="76"/>
      <c r="Y220" s="58"/>
      <c r="AB220" s="50"/>
      <c r="AC220" s="50"/>
    </row>
    <row r="221" spans="5:29" s="28" customFormat="1" ht="13.5" x14ac:dyDescent="0.15">
      <c r="E221" s="50"/>
      <c r="F221" s="50"/>
      <c r="G221" s="50"/>
      <c r="H221" s="50"/>
      <c r="I221" s="54"/>
      <c r="J221" s="56"/>
      <c r="K221" s="55"/>
      <c r="L221" s="55"/>
      <c r="M221" s="56"/>
      <c r="N221" s="56"/>
      <c r="O221" s="57"/>
      <c r="P221" s="27"/>
      <c r="Q221" s="50"/>
      <c r="R221" s="50"/>
      <c r="S221" s="50"/>
      <c r="T221" s="50"/>
      <c r="U221" s="50"/>
      <c r="W221" s="58"/>
      <c r="X221" s="76"/>
      <c r="Y221" s="58"/>
      <c r="AB221" s="50"/>
      <c r="AC221" s="50"/>
    </row>
    <row r="222" spans="5:29" s="28" customFormat="1" ht="13.5" x14ac:dyDescent="0.15">
      <c r="E222" s="50"/>
      <c r="F222" s="50"/>
      <c r="G222" s="50"/>
      <c r="H222" s="50"/>
      <c r="I222" s="54"/>
      <c r="J222" s="56"/>
      <c r="K222" s="55"/>
      <c r="L222" s="55"/>
      <c r="M222" s="56"/>
      <c r="N222" s="56"/>
      <c r="O222" s="57"/>
      <c r="P222" s="27"/>
      <c r="Q222" s="50"/>
      <c r="R222" s="50"/>
      <c r="S222" s="50"/>
      <c r="T222" s="50"/>
      <c r="U222" s="50"/>
      <c r="W222" s="58"/>
      <c r="X222" s="76"/>
      <c r="Y222" s="58"/>
      <c r="AB222" s="50"/>
      <c r="AC222" s="50"/>
    </row>
    <row r="223" spans="5:29" s="28" customFormat="1" ht="13.5" x14ac:dyDescent="0.15">
      <c r="E223" s="50"/>
      <c r="F223" s="50"/>
      <c r="G223" s="50"/>
      <c r="H223" s="50"/>
      <c r="I223" s="54"/>
      <c r="J223" s="56"/>
      <c r="K223" s="55"/>
      <c r="L223" s="55"/>
      <c r="M223" s="56"/>
      <c r="N223" s="56"/>
      <c r="O223" s="57"/>
      <c r="P223" s="27"/>
      <c r="Q223" s="50"/>
      <c r="R223" s="50"/>
      <c r="S223" s="50"/>
      <c r="T223" s="50"/>
      <c r="U223" s="50"/>
      <c r="W223" s="58"/>
      <c r="X223" s="76"/>
      <c r="Y223" s="58"/>
      <c r="AB223" s="50"/>
      <c r="AC223" s="50"/>
    </row>
    <row r="224" spans="5:29" s="28" customFormat="1" ht="13.5" x14ac:dyDescent="0.15">
      <c r="E224" s="50"/>
      <c r="F224" s="50"/>
      <c r="G224" s="50"/>
      <c r="H224" s="50"/>
      <c r="I224" s="54"/>
      <c r="J224" s="56"/>
      <c r="K224" s="55"/>
      <c r="L224" s="55"/>
      <c r="M224" s="56"/>
      <c r="N224" s="56"/>
      <c r="O224" s="57"/>
      <c r="P224" s="27"/>
      <c r="Q224" s="50"/>
      <c r="R224" s="50"/>
      <c r="S224" s="50"/>
      <c r="T224" s="50"/>
      <c r="U224" s="50"/>
      <c r="W224" s="58"/>
      <c r="X224" s="76"/>
      <c r="Y224" s="58"/>
      <c r="AB224" s="50"/>
      <c r="AC224" s="50"/>
    </row>
    <row r="225" spans="5:29" s="28" customFormat="1" ht="13.5" x14ac:dyDescent="0.15">
      <c r="E225" s="50"/>
      <c r="F225" s="50"/>
      <c r="G225" s="50"/>
      <c r="H225" s="50"/>
      <c r="I225" s="54"/>
      <c r="J225" s="56"/>
      <c r="K225" s="55"/>
      <c r="L225" s="55"/>
      <c r="M225" s="56"/>
      <c r="N225" s="56"/>
      <c r="O225" s="57"/>
      <c r="P225" s="27"/>
      <c r="Q225" s="50"/>
      <c r="R225" s="50"/>
      <c r="S225" s="50"/>
      <c r="T225" s="50"/>
      <c r="U225" s="50"/>
      <c r="W225" s="58"/>
      <c r="X225" s="76"/>
      <c r="Y225" s="58"/>
      <c r="AB225" s="50"/>
      <c r="AC225" s="50"/>
    </row>
    <row r="226" spans="5:29" s="28" customFormat="1" ht="13.5" x14ac:dyDescent="0.15">
      <c r="E226" s="50"/>
      <c r="F226" s="50"/>
      <c r="G226" s="50"/>
      <c r="H226" s="50"/>
      <c r="I226" s="54"/>
      <c r="J226" s="56"/>
      <c r="K226" s="55"/>
      <c r="L226" s="55"/>
      <c r="M226" s="56"/>
      <c r="N226" s="56"/>
      <c r="O226" s="57"/>
      <c r="P226" s="27"/>
      <c r="Q226" s="50"/>
      <c r="R226" s="50"/>
      <c r="S226" s="50"/>
      <c r="T226" s="50"/>
      <c r="U226" s="50"/>
      <c r="W226" s="58"/>
      <c r="X226" s="76"/>
      <c r="Y226" s="58"/>
      <c r="AB226" s="50"/>
      <c r="AC226" s="50"/>
    </row>
    <row r="227" spans="5:29" s="28" customFormat="1" ht="13.5" x14ac:dyDescent="0.15">
      <c r="E227" s="50"/>
      <c r="F227" s="50"/>
      <c r="G227" s="50"/>
      <c r="H227" s="50"/>
      <c r="I227" s="54"/>
      <c r="J227" s="56"/>
      <c r="K227" s="55"/>
      <c r="L227" s="55"/>
      <c r="M227" s="56"/>
      <c r="N227" s="56"/>
      <c r="O227" s="57"/>
      <c r="P227" s="27"/>
      <c r="Q227" s="50"/>
      <c r="R227" s="50"/>
      <c r="S227" s="50"/>
      <c r="T227" s="50"/>
      <c r="U227" s="50"/>
      <c r="W227" s="58"/>
      <c r="X227" s="76"/>
      <c r="Y227" s="58"/>
      <c r="AB227" s="50"/>
      <c r="AC227" s="50"/>
    </row>
    <row r="228" spans="5:29" s="28" customFormat="1" ht="13.5" x14ac:dyDescent="0.15">
      <c r="E228" s="50"/>
      <c r="F228" s="50"/>
      <c r="G228" s="50"/>
      <c r="H228" s="50"/>
      <c r="I228" s="54"/>
      <c r="J228" s="56"/>
      <c r="K228" s="55"/>
      <c r="L228" s="55"/>
      <c r="M228" s="56"/>
      <c r="N228" s="56"/>
      <c r="O228" s="57"/>
      <c r="P228" s="27"/>
      <c r="Q228" s="50"/>
      <c r="R228" s="50"/>
      <c r="S228" s="50"/>
      <c r="T228" s="50"/>
      <c r="U228" s="50"/>
      <c r="W228" s="58"/>
      <c r="X228" s="76"/>
      <c r="Y228" s="58"/>
      <c r="AB228" s="50"/>
      <c r="AC228" s="50"/>
    </row>
    <row r="229" spans="5:29" s="28" customFormat="1" ht="13.5" x14ac:dyDescent="0.15">
      <c r="E229" s="50"/>
      <c r="F229" s="50"/>
      <c r="G229" s="50"/>
      <c r="H229" s="50"/>
      <c r="I229" s="54"/>
      <c r="J229" s="56"/>
      <c r="K229" s="55"/>
      <c r="L229" s="55"/>
      <c r="M229" s="56"/>
      <c r="N229" s="56"/>
      <c r="O229" s="57"/>
      <c r="P229" s="27"/>
      <c r="Q229" s="50"/>
      <c r="R229" s="50"/>
      <c r="S229" s="50"/>
      <c r="T229" s="50"/>
      <c r="U229" s="50"/>
      <c r="W229" s="58"/>
      <c r="X229" s="76"/>
      <c r="Y229" s="58"/>
      <c r="AB229" s="50"/>
      <c r="AC229" s="50"/>
    </row>
    <row r="230" spans="5:29" s="28" customFormat="1" ht="13.5" x14ac:dyDescent="0.15">
      <c r="E230" s="50"/>
      <c r="F230" s="50"/>
      <c r="G230" s="50"/>
      <c r="H230" s="50"/>
      <c r="I230" s="54"/>
      <c r="J230" s="56"/>
      <c r="K230" s="55"/>
      <c r="L230" s="55"/>
      <c r="M230" s="56"/>
      <c r="N230" s="56"/>
      <c r="O230" s="57"/>
      <c r="P230" s="27"/>
      <c r="Q230" s="50"/>
      <c r="R230" s="50"/>
      <c r="S230" s="50"/>
      <c r="T230" s="50"/>
      <c r="U230" s="50"/>
      <c r="W230" s="58"/>
      <c r="X230" s="76"/>
      <c r="Y230" s="58"/>
      <c r="AB230" s="50"/>
      <c r="AC230" s="50"/>
    </row>
    <row r="231" spans="5:29" s="28" customFormat="1" ht="13.5" x14ac:dyDescent="0.15">
      <c r="E231" s="50"/>
      <c r="F231" s="50"/>
      <c r="G231" s="50"/>
      <c r="H231" s="50"/>
      <c r="I231" s="54"/>
      <c r="J231" s="56"/>
      <c r="K231" s="55"/>
      <c r="L231" s="55"/>
      <c r="M231" s="56"/>
      <c r="N231" s="56"/>
      <c r="O231" s="57"/>
      <c r="P231" s="27"/>
      <c r="Q231" s="50"/>
      <c r="R231" s="50"/>
      <c r="S231" s="50"/>
      <c r="T231" s="50"/>
      <c r="U231" s="50"/>
      <c r="W231" s="58"/>
      <c r="X231" s="76"/>
      <c r="Y231" s="58"/>
      <c r="AB231" s="50"/>
      <c r="AC231" s="50"/>
    </row>
    <row r="232" spans="5:29" s="28" customFormat="1" ht="13.5" x14ac:dyDescent="0.15">
      <c r="E232" s="50"/>
      <c r="F232" s="50"/>
      <c r="G232" s="50"/>
      <c r="H232" s="50"/>
      <c r="I232" s="54"/>
      <c r="J232" s="56"/>
      <c r="K232" s="55"/>
      <c r="L232" s="55"/>
      <c r="M232" s="56"/>
      <c r="N232" s="56"/>
      <c r="O232" s="57"/>
      <c r="P232" s="27"/>
      <c r="Q232" s="50"/>
      <c r="R232" s="50"/>
      <c r="S232" s="50"/>
      <c r="T232" s="50"/>
      <c r="U232" s="50"/>
      <c r="W232" s="58"/>
      <c r="X232" s="76"/>
      <c r="Y232" s="58"/>
      <c r="AB232" s="50"/>
      <c r="AC232" s="50"/>
    </row>
    <row r="233" spans="5:29" s="28" customFormat="1" ht="13.5" x14ac:dyDescent="0.15">
      <c r="E233" s="50"/>
      <c r="F233" s="50"/>
      <c r="G233" s="50"/>
      <c r="H233" s="50"/>
      <c r="I233" s="54"/>
      <c r="J233" s="56"/>
      <c r="K233" s="55"/>
      <c r="L233" s="55"/>
      <c r="M233" s="56"/>
      <c r="N233" s="56"/>
      <c r="O233" s="57"/>
      <c r="P233" s="27"/>
      <c r="Q233" s="50"/>
      <c r="R233" s="50"/>
      <c r="S233" s="50"/>
      <c r="T233" s="50"/>
      <c r="U233" s="50"/>
      <c r="W233" s="58"/>
      <c r="X233" s="76"/>
      <c r="Y233" s="58"/>
      <c r="AB233" s="50"/>
      <c r="AC233" s="50"/>
    </row>
    <row r="234" spans="5:29" s="28" customFormat="1" ht="13.5" x14ac:dyDescent="0.15">
      <c r="E234" s="50"/>
      <c r="F234" s="50"/>
      <c r="G234" s="50"/>
      <c r="H234" s="50"/>
      <c r="I234" s="54"/>
      <c r="J234" s="56"/>
      <c r="K234" s="55"/>
      <c r="L234" s="55"/>
      <c r="M234" s="56"/>
      <c r="N234" s="56"/>
      <c r="O234" s="57"/>
      <c r="P234" s="27"/>
      <c r="Q234" s="50"/>
      <c r="R234" s="50"/>
      <c r="S234" s="50"/>
      <c r="T234" s="50"/>
      <c r="U234" s="50"/>
      <c r="W234" s="58"/>
      <c r="X234" s="76"/>
      <c r="Y234" s="58"/>
      <c r="AB234" s="50"/>
      <c r="AC234" s="50"/>
    </row>
    <row r="235" spans="5:29" s="28" customFormat="1" ht="13.5" x14ac:dyDescent="0.15">
      <c r="E235" s="50"/>
      <c r="F235" s="50"/>
      <c r="G235" s="50"/>
      <c r="H235" s="50"/>
      <c r="I235" s="54"/>
      <c r="J235" s="56"/>
      <c r="K235" s="55"/>
      <c r="L235" s="55"/>
      <c r="M235" s="56"/>
      <c r="N235" s="56"/>
      <c r="O235" s="57"/>
      <c r="P235" s="27"/>
      <c r="Q235" s="50"/>
      <c r="R235" s="50"/>
      <c r="S235" s="50"/>
      <c r="T235" s="50"/>
      <c r="U235" s="50"/>
      <c r="W235" s="58"/>
      <c r="X235" s="76"/>
      <c r="Y235" s="58"/>
      <c r="AB235" s="50"/>
      <c r="AC235" s="50"/>
    </row>
    <row r="236" spans="5:29" s="28" customFormat="1" ht="13.5" x14ac:dyDescent="0.15">
      <c r="E236" s="50"/>
      <c r="F236" s="50"/>
      <c r="G236" s="50"/>
      <c r="H236" s="50"/>
      <c r="I236" s="54"/>
      <c r="J236" s="56"/>
      <c r="K236" s="55"/>
      <c r="L236" s="55"/>
      <c r="M236" s="56"/>
      <c r="N236" s="56"/>
      <c r="O236" s="57"/>
      <c r="P236" s="27"/>
      <c r="Q236" s="50"/>
      <c r="R236" s="50"/>
      <c r="S236" s="50"/>
      <c r="T236" s="50"/>
      <c r="U236" s="50"/>
      <c r="W236" s="58"/>
      <c r="X236" s="76"/>
      <c r="Y236" s="58"/>
      <c r="AB236" s="50"/>
      <c r="AC236" s="50"/>
    </row>
    <row r="237" spans="5:29" s="28" customFormat="1" ht="13.5" x14ac:dyDescent="0.15">
      <c r="E237" s="50"/>
      <c r="F237" s="50"/>
      <c r="G237" s="50"/>
      <c r="H237" s="50"/>
      <c r="I237" s="54"/>
      <c r="J237" s="56"/>
      <c r="K237" s="55"/>
      <c r="L237" s="55"/>
      <c r="M237" s="56"/>
      <c r="N237" s="56"/>
      <c r="O237" s="57"/>
      <c r="P237" s="27"/>
      <c r="Q237" s="50"/>
      <c r="R237" s="50"/>
      <c r="S237" s="50"/>
      <c r="T237" s="50"/>
      <c r="U237" s="50"/>
      <c r="W237" s="58"/>
      <c r="X237" s="76"/>
      <c r="Y237" s="58"/>
      <c r="AB237" s="50"/>
      <c r="AC237" s="50"/>
    </row>
    <row r="238" spans="5:29" s="28" customFormat="1" ht="13.5" x14ac:dyDescent="0.15">
      <c r="E238" s="50"/>
      <c r="F238" s="50"/>
      <c r="G238" s="50"/>
      <c r="H238" s="50"/>
      <c r="I238" s="54"/>
      <c r="J238" s="56"/>
      <c r="K238" s="55"/>
      <c r="L238" s="55"/>
      <c r="M238" s="56"/>
      <c r="N238" s="56"/>
      <c r="O238" s="57"/>
      <c r="P238" s="27"/>
      <c r="Q238" s="50"/>
      <c r="R238" s="50"/>
      <c r="S238" s="50"/>
      <c r="T238" s="50"/>
      <c r="U238" s="50"/>
      <c r="W238" s="58"/>
      <c r="X238" s="76"/>
      <c r="Y238" s="58"/>
      <c r="AB238" s="50"/>
      <c r="AC238" s="50"/>
    </row>
    <row r="239" spans="5:29" s="28" customFormat="1" ht="13.5" x14ac:dyDescent="0.15">
      <c r="E239" s="50"/>
      <c r="F239" s="50"/>
      <c r="G239" s="50"/>
      <c r="H239" s="50"/>
      <c r="I239" s="54"/>
      <c r="J239" s="56"/>
      <c r="K239" s="55"/>
      <c r="L239" s="55"/>
      <c r="M239" s="56"/>
      <c r="N239" s="56"/>
      <c r="O239" s="57"/>
      <c r="P239" s="27"/>
      <c r="Q239" s="50"/>
      <c r="R239" s="50"/>
      <c r="S239" s="50"/>
      <c r="T239" s="50"/>
      <c r="U239" s="50"/>
      <c r="W239" s="58"/>
      <c r="X239" s="76"/>
      <c r="Y239" s="58"/>
      <c r="AB239" s="50"/>
      <c r="AC239" s="50"/>
    </row>
    <row r="240" spans="5:29" s="28" customFormat="1" ht="13.5" x14ac:dyDescent="0.15">
      <c r="E240" s="50"/>
      <c r="F240" s="50"/>
      <c r="G240" s="50"/>
      <c r="H240" s="50"/>
      <c r="I240" s="54"/>
      <c r="J240" s="56"/>
      <c r="K240" s="55"/>
      <c r="L240" s="55"/>
      <c r="M240" s="56"/>
      <c r="N240" s="56"/>
      <c r="O240" s="57"/>
      <c r="P240" s="27"/>
      <c r="Q240" s="50"/>
      <c r="R240" s="50"/>
      <c r="S240" s="50"/>
      <c r="T240" s="50"/>
      <c r="U240" s="50"/>
      <c r="W240" s="58"/>
      <c r="X240" s="76"/>
      <c r="Y240" s="58"/>
      <c r="AB240" s="50"/>
      <c r="AC240" s="50"/>
    </row>
    <row r="241" spans="5:29" s="28" customFormat="1" ht="13.5" x14ac:dyDescent="0.15">
      <c r="E241" s="50"/>
      <c r="F241" s="50"/>
      <c r="G241" s="50"/>
      <c r="H241" s="50"/>
      <c r="I241" s="54"/>
      <c r="J241" s="56"/>
      <c r="K241" s="55"/>
      <c r="L241" s="55"/>
      <c r="M241" s="56"/>
      <c r="N241" s="56"/>
      <c r="O241" s="57"/>
      <c r="P241" s="27"/>
      <c r="Q241" s="50"/>
      <c r="R241" s="50"/>
      <c r="S241" s="50"/>
      <c r="T241" s="50"/>
      <c r="U241" s="50"/>
      <c r="W241" s="58"/>
      <c r="X241" s="76"/>
      <c r="Y241" s="58"/>
      <c r="AB241" s="50"/>
      <c r="AC241" s="50"/>
    </row>
    <row r="242" spans="5:29" s="28" customFormat="1" ht="13.5" x14ac:dyDescent="0.15">
      <c r="E242" s="50"/>
      <c r="F242" s="50"/>
      <c r="G242" s="50"/>
      <c r="H242" s="50"/>
      <c r="I242" s="54"/>
      <c r="J242" s="56"/>
      <c r="K242" s="55"/>
      <c r="L242" s="55"/>
      <c r="M242" s="56"/>
      <c r="N242" s="56"/>
      <c r="O242" s="57"/>
      <c r="P242" s="27"/>
      <c r="Q242" s="50"/>
      <c r="R242" s="50"/>
      <c r="S242" s="50"/>
      <c r="T242" s="50"/>
      <c r="U242" s="50"/>
      <c r="W242" s="58"/>
      <c r="X242" s="76"/>
      <c r="Y242" s="58"/>
      <c r="AB242" s="50"/>
      <c r="AC242" s="50"/>
    </row>
    <row r="243" spans="5:29" s="28" customFormat="1" ht="13.5" x14ac:dyDescent="0.15">
      <c r="E243" s="50"/>
      <c r="F243" s="50"/>
      <c r="G243" s="50"/>
      <c r="H243" s="50"/>
      <c r="I243" s="54"/>
      <c r="J243" s="56"/>
      <c r="K243" s="55"/>
      <c r="L243" s="55"/>
      <c r="M243" s="56"/>
      <c r="N243" s="56"/>
      <c r="O243" s="57"/>
      <c r="P243" s="27"/>
      <c r="Q243" s="50"/>
      <c r="R243" s="50"/>
      <c r="S243" s="50"/>
      <c r="T243" s="50"/>
      <c r="U243" s="50"/>
      <c r="W243" s="58"/>
      <c r="X243" s="76"/>
      <c r="Y243" s="58"/>
      <c r="AB243" s="50"/>
      <c r="AC243" s="50"/>
    </row>
    <row r="244" spans="5:29" s="28" customFormat="1" ht="13.5" x14ac:dyDescent="0.15">
      <c r="E244" s="50"/>
      <c r="F244" s="50"/>
      <c r="G244" s="50"/>
      <c r="H244" s="50"/>
      <c r="I244" s="54"/>
      <c r="J244" s="56"/>
      <c r="K244" s="55"/>
      <c r="L244" s="55"/>
      <c r="M244" s="56"/>
      <c r="N244" s="56"/>
      <c r="O244" s="57"/>
      <c r="P244" s="27"/>
      <c r="Q244" s="50"/>
      <c r="R244" s="50"/>
      <c r="S244" s="50"/>
      <c r="T244" s="50"/>
      <c r="U244" s="50"/>
      <c r="W244" s="58"/>
      <c r="X244" s="76"/>
      <c r="Y244" s="58"/>
      <c r="AB244" s="50"/>
      <c r="AC244" s="50"/>
    </row>
    <row r="245" spans="5:29" s="28" customFormat="1" ht="13.5" x14ac:dyDescent="0.15">
      <c r="E245" s="50"/>
      <c r="F245" s="50"/>
      <c r="G245" s="50"/>
      <c r="H245" s="50"/>
      <c r="I245" s="54"/>
      <c r="J245" s="56"/>
      <c r="K245" s="55"/>
      <c r="L245" s="55"/>
      <c r="M245" s="56"/>
      <c r="N245" s="56"/>
      <c r="O245" s="57"/>
      <c r="P245" s="27"/>
      <c r="Q245" s="50"/>
      <c r="R245" s="50"/>
      <c r="S245" s="50"/>
      <c r="T245" s="50"/>
      <c r="U245" s="50"/>
      <c r="W245" s="58"/>
      <c r="X245" s="76"/>
      <c r="Y245" s="58"/>
      <c r="AB245" s="50"/>
      <c r="AC245" s="50"/>
    </row>
    <row r="246" spans="5:29" s="28" customFormat="1" ht="13.5" x14ac:dyDescent="0.15">
      <c r="E246" s="50"/>
      <c r="F246" s="50"/>
      <c r="G246" s="50"/>
      <c r="H246" s="50"/>
      <c r="I246" s="54"/>
      <c r="J246" s="56"/>
      <c r="K246" s="55"/>
      <c r="L246" s="55"/>
      <c r="M246" s="56"/>
      <c r="N246" s="56"/>
      <c r="O246" s="57"/>
      <c r="P246" s="27"/>
      <c r="Q246" s="50"/>
      <c r="R246" s="50"/>
      <c r="S246" s="50"/>
      <c r="T246" s="50"/>
      <c r="U246" s="50"/>
      <c r="W246" s="58"/>
      <c r="X246" s="76"/>
      <c r="Y246" s="58"/>
      <c r="AB246" s="50"/>
      <c r="AC246" s="50"/>
    </row>
    <row r="247" spans="5:29" s="28" customFormat="1" ht="13.5" x14ac:dyDescent="0.15">
      <c r="E247" s="50"/>
      <c r="F247" s="50"/>
      <c r="G247" s="50"/>
      <c r="H247" s="50"/>
      <c r="I247" s="54"/>
      <c r="J247" s="56"/>
      <c r="K247" s="55"/>
      <c r="L247" s="55"/>
      <c r="M247" s="56"/>
      <c r="N247" s="56"/>
      <c r="O247" s="57"/>
      <c r="P247" s="27"/>
      <c r="Q247" s="50"/>
      <c r="R247" s="50"/>
      <c r="S247" s="50"/>
      <c r="T247" s="50"/>
      <c r="U247" s="50"/>
      <c r="W247" s="58"/>
      <c r="X247" s="76"/>
      <c r="Y247" s="58"/>
      <c r="AB247" s="50"/>
      <c r="AC247" s="50"/>
    </row>
    <row r="248" spans="5:29" s="28" customFormat="1" ht="13.5" x14ac:dyDescent="0.15">
      <c r="E248" s="50"/>
      <c r="F248" s="50"/>
      <c r="G248" s="50"/>
      <c r="H248" s="50"/>
      <c r="I248" s="54"/>
      <c r="J248" s="56"/>
      <c r="K248" s="55"/>
      <c r="L248" s="55"/>
      <c r="M248" s="56"/>
      <c r="N248" s="56"/>
      <c r="O248" s="57"/>
      <c r="P248" s="27"/>
      <c r="Q248" s="50"/>
      <c r="R248" s="50"/>
      <c r="S248" s="50"/>
      <c r="T248" s="50"/>
      <c r="U248" s="50"/>
      <c r="W248" s="58"/>
      <c r="X248" s="76"/>
      <c r="Y248" s="58"/>
      <c r="AB248" s="50"/>
      <c r="AC248" s="50"/>
    </row>
    <row r="249" spans="5:29" s="28" customFormat="1" ht="13.5" x14ac:dyDescent="0.15">
      <c r="E249" s="50"/>
      <c r="F249" s="50"/>
      <c r="G249" s="50"/>
      <c r="H249" s="50"/>
      <c r="I249" s="54"/>
      <c r="J249" s="56"/>
      <c r="K249" s="55"/>
      <c r="L249" s="55"/>
      <c r="M249" s="56"/>
      <c r="N249" s="56"/>
      <c r="O249" s="57"/>
      <c r="P249" s="27"/>
      <c r="Q249" s="50"/>
      <c r="R249" s="50"/>
      <c r="S249" s="50"/>
      <c r="T249" s="50"/>
      <c r="U249" s="50"/>
      <c r="W249" s="58"/>
      <c r="X249" s="76"/>
      <c r="Y249" s="58"/>
      <c r="AB249" s="50"/>
      <c r="AC249" s="50"/>
    </row>
    <row r="250" spans="5:29" s="28" customFormat="1" ht="13.5" x14ac:dyDescent="0.15">
      <c r="E250" s="50"/>
      <c r="F250" s="50"/>
      <c r="G250" s="50"/>
      <c r="H250" s="50"/>
      <c r="I250" s="54"/>
      <c r="J250" s="56"/>
      <c r="K250" s="55"/>
      <c r="L250" s="55"/>
      <c r="M250" s="56"/>
      <c r="N250" s="56"/>
      <c r="O250" s="57"/>
      <c r="P250" s="27"/>
      <c r="Q250" s="50"/>
      <c r="R250" s="50"/>
      <c r="S250" s="50"/>
      <c r="T250" s="50"/>
      <c r="U250" s="50"/>
      <c r="W250" s="58"/>
      <c r="X250" s="76"/>
      <c r="Y250" s="58"/>
      <c r="AB250" s="50"/>
      <c r="AC250" s="50"/>
    </row>
    <row r="251" spans="5:29" s="28" customFormat="1" ht="13.5" x14ac:dyDescent="0.15">
      <c r="E251" s="50"/>
      <c r="F251" s="50"/>
      <c r="G251" s="50"/>
      <c r="H251" s="50"/>
      <c r="I251" s="54"/>
      <c r="J251" s="56"/>
      <c r="K251" s="55"/>
      <c r="L251" s="55"/>
      <c r="M251" s="56"/>
      <c r="N251" s="56"/>
      <c r="O251" s="57"/>
      <c r="P251" s="27"/>
      <c r="Q251" s="50"/>
      <c r="R251" s="50"/>
      <c r="S251" s="50"/>
      <c r="T251" s="50"/>
      <c r="U251" s="50"/>
      <c r="W251" s="58"/>
      <c r="X251" s="76"/>
      <c r="Y251" s="58"/>
      <c r="AB251" s="50"/>
      <c r="AC251" s="50"/>
    </row>
    <row r="252" spans="5:29" s="28" customFormat="1" ht="13.5" x14ac:dyDescent="0.15">
      <c r="E252" s="50"/>
      <c r="F252" s="50"/>
      <c r="G252" s="50"/>
      <c r="H252" s="50"/>
      <c r="I252" s="54"/>
      <c r="J252" s="56"/>
      <c r="K252" s="55"/>
      <c r="L252" s="55"/>
      <c r="M252" s="56"/>
      <c r="N252" s="56"/>
      <c r="O252" s="57"/>
      <c r="P252" s="27"/>
      <c r="Q252" s="50"/>
      <c r="R252" s="50"/>
      <c r="S252" s="50"/>
      <c r="T252" s="50"/>
      <c r="U252" s="50"/>
      <c r="W252" s="58"/>
      <c r="X252" s="76"/>
      <c r="Y252" s="58"/>
      <c r="AB252" s="50"/>
      <c r="AC252" s="50"/>
    </row>
    <row r="253" spans="5:29" s="28" customFormat="1" ht="13.5" x14ac:dyDescent="0.15">
      <c r="E253" s="50"/>
      <c r="F253" s="50"/>
      <c r="G253" s="50"/>
      <c r="H253" s="50"/>
      <c r="I253" s="54"/>
      <c r="J253" s="56"/>
      <c r="K253" s="55"/>
      <c r="L253" s="55"/>
      <c r="M253" s="56"/>
      <c r="N253" s="56"/>
      <c r="O253" s="57"/>
      <c r="P253" s="27"/>
      <c r="Q253" s="50"/>
      <c r="R253" s="50"/>
      <c r="S253" s="50"/>
      <c r="T253" s="50"/>
      <c r="U253" s="50"/>
      <c r="W253" s="58"/>
      <c r="X253" s="76"/>
      <c r="Y253" s="58"/>
      <c r="AB253" s="50"/>
      <c r="AC253" s="50"/>
    </row>
    <row r="254" spans="5:29" s="28" customFormat="1" ht="13.5" x14ac:dyDescent="0.15">
      <c r="E254" s="50"/>
      <c r="F254" s="50"/>
      <c r="G254" s="50"/>
      <c r="H254" s="50"/>
      <c r="I254" s="54"/>
      <c r="J254" s="56"/>
      <c r="K254" s="55"/>
      <c r="L254" s="55"/>
      <c r="M254" s="56"/>
      <c r="N254" s="56"/>
      <c r="O254" s="57"/>
      <c r="P254" s="27"/>
      <c r="Q254" s="50"/>
      <c r="R254" s="50"/>
      <c r="S254" s="50"/>
      <c r="T254" s="50"/>
      <c r="U254" s="50"/>
      <c r="W254" s="58"/>
      <c r="X254" s="76"/>
      <c r="Y254" s="58"/>
      <c r="AB254" s="50"/>
      <c r="AC254" s="50"/>
    </row>
    <row r="255" spans="5:29" s="28" customFormat="1" ht="13.5" x14ac:dyDescent="0.15">
      <c r="E255" s="50"/>
      <c r="F255" s="50"/>
      <c r="G255" s="50"/>
      <c r="H255" s="50"/>
      <c r="I255" s="54"/>
      <c r="J255" s="56"/>
      <c r="K255" s="55"/>
      <c r="L255" s="55"/>
      <c r="M255" s="56"/>
      <c r="N255" s="56"/>
      <c r="O255" s="57"/>
      <c r="P255" s="27"/>
      <c r="Q255" s="50"/>
      <c r="R255" s="50"/>
      <c r="S255" s="50"/>
      <c r="T255" s="50"/>
      <c r="U255" s="50"/>
      <c r="W255" s="58"/>
      <c r="X255" s="76"/>
      <c r="Y255" s="58"/>
      <c r="AB255" s="50"/>
      <c r="AC255" s="50"/>
    </row>
    <row r="256" spans="5:29" s="28" customFormat="1" ht="13.5" x14ac:dyDescent="0.15">
      <c r="E256" s="50"/>
      <c r="F256" s="50"/>
      <c r="G256" s="50"/>
      <c r="H256" s="50"/>
      <c r="I256" s="54"/>
      <c r="J256" s="56"/>
      <c r="K256" s="55"/>
      <c r="L256" s="55"/>
      <c r="M256" s="56"/>
      <c r="N256" s="56"/>
      <c r="O256" s="57"/>
      <c r="P256" s="27"/>
      <c r="Q256" s="50"/>
      <c r="R256" s="50"/>
      <c r="S256" s="50"/>
      <c r="T256" s="50"/>
      <c r="U256" s="50"/>
      <c r="W256" s="58"/>
      <c r="X256" s="76"/>
      <c r="Y256" s="58"/>
      <c r="AB256" s="50"/>
      <c r="AC256" s="50"/>
    </row>
    <row r="257" spans="5:29" s="28" customFormat="1" ht="13.5" x14ac:dyDescent="0.15">
      <c r="E257" s="50"/>
      <c r="F257" s="50"/>
      <c r="G257" s="50"/>
      <c r="H257" s="50"/>
      <c r="I257" s="54"/>
      <c r="J257" s="56"/>
      <c r="K257" s="55"/>
      <c r="L257" s="55"/>
      <c r="M257" s="56"/>
      <c r="N257" s="56"/>
      <c r="O257" s="57"/>
      <c r="P257" s="27"/>
      <c r="Q257" s="50"/>
      <c r="R257" s="50"/>
      <c r="S257" s="50"/>
      <c r="T257" s="50"/>
      <c r="U257" s="50"/>
      <c r="W257" s="58"/>
      <c r="X257" s="76"/>
      <c r="Y257" s="58"/>
      <c r="AB257" s="50"/>
      <c r="AC257" s="50"/>
    </row>
    <row r="258" spans="5:29" s="28" customFormat="1" ht="13.5" x14ac:dyDescent="0.15">
      <c r="E258" s="50"/>
      <c r="F258" s="50"/>
      <c r="G258" s="50"/>
      <c r="H258" s="50"/>
      <c r="I258" s="54"/>
      <c r="J258" s="56"/>
      <c r="K258" s="55"/>
      <c r="L258" s="55"/>
      <c r="M258" s="56"/>
      <c r="N258" s="56"/>
      <c r="O258" s="57"/>
      <c r="P258" s="27"/>
      <c r="Q258" s="50"/>
      <c r="R258" s="50"/>
      <c r="S258" s="50"/>
      <c r="T258" s="50"/>
      <c r="U258" s="50"/>
      <c r="W258" s="58"/>
      <c r="X258" s="76"/>
      <c r="Y258" s="58"/>
      <c r="AB258" s="50"/>
      <c r="AC258" s="50"/>
    </row>
    <row r="259" spans="5:29" s="28" customFormat="1" ht="13.5" x14ac:dyDescent="0.15">
      <c r="E259" s="50"/>
      <c r="F259" s="50"/>
      <c r="G259" s="50"/>
      <c r="H259" s="50"/>
      <c r="I259" s="54"/>
      <c r="J259" s="56"/>
      <c r="K259" s="55"/>
      <c r="L259" s="55"/>
      <c r="M259" s="56"/>
      <c r="N259" s="56"/>
      <c r="O259" s="57"/>
      <c r="P259" s="27"/>
      <c r="Q259" s="50"/>
      <c r="R259" s="50"/>
      <c r="S259" s="50"/>
      <c r="T259" s="50"/>
      <c r="U259" s="50"/>
      <c r="W259" s="58"/>
      <c r="X259" s="76"/>
      <c r="Y259" s="58"/>
      <c r="AB259" s="50"/>
      <c r="AC259" s="50"/>
    </row>
    <row r="260" spans="5:29" s="28" customFormat="1" ht="13.5" x14ac:dyDescent="0.15">
      <c r="E260" s="50"/>
      <c r="F260" s="50"/>
      <c r="G260" s="50"/>
      <c r="H260" s="50"/>
      <c r="I260" s="54"/>
      <c r="J260" s="56"/>
      <c r="K260" s="55"/>
      <c r="L260" s="55"/>
      <c r="M260" s="56"/>
      <c r="N260" s="56"/>
      <c r="O260" s="57"/>
      <c r="P260" s="27"/>
      <c r="Q260" s="50"/>
      <c r="R260" s="50"/>
      <c r="S260" s="50"/>
      <c r="T260" s="50"/>
      <c r="U260" s="50"/>
      <c r="W260" s="58"/>
      <c r="X260" s="76"/>
      <c r="Y260" s="58"/>
      <c r="AB260" s="50"/>
      <c r="AC260" s="50"/>
    </row>
    <row r="261" spans="5:29" s="28" customFormat="1" ht="13.5" x14ac:dyDescent="0.15">
      <c r="E261" s="50"/>
      <c r="F261" s="50"/>
      <c r="G261" s="50"/>
      <c r="H261" s="50"/>
      <c r="I261" s="54"/>
      <c r="J261" s="56"/>
      <c r="K261" s="55"/>
      <c r="L261" s="55"/>
      <c r="M261" s="56"/>
      <c r="N261" s="56"/>
      <c r="O261" s="57"/>
      <c r="P261" s="27"/>
      <c r="Q261" s="50"/>
      <c r="R261" s="50"/>
      <c r="S261" s="50"/>
      <c r="T261" s="50"/>
      <c r="U261" s="50"/>
      <c r="W261" s="58"/>
      <c r="X261" s="76"/>
      <c r="Y261" s="58"/>
      <c r="AB261" s="50"/>
      <c r="AC261" s="50"/>
    </row>
    <row r="262" spans="5:29" s="28" customFormat="1" ht="13.5" x14ac:dyDescent="0.15">
      <c r="E262" s="50"/>
      <c r="F262" s="50"/>
      <c r="G262" s="50"/>
      <c r="H262" s="50"/>
      <c r="I262" s="54"/>
      <c r="J262" s="56"/>
      <c r="K262" s="55"/>
      <c r="L262" s="55"/>
      <c r="M262" s="56"/>
      <c r="N262" s="56"/>
      <c r="O262" s="57"/>
      <c r="P262" s="27"/>
      <c r="Q262" s="50"/>
      <c r="R262" s="50"/>
      <c r="S262" s="50"/>
      <c r="T262" s="50"/>
      <c r="U262" s="50"/>
      <c r="W262" s="58"/>
      <c r="X262" s="76"/>
      <c r="Y262" s="58"/>
      <c r="AB262" s="50"/>
      <c r="AC262" s="50"/>
    </row>
    <row r="263" spans="5:29" s="28" customFormat="1" ht="13.5" x14ac:dyDescent="0.15">
      <c r="E263" s="50"/>
      <c r="F263" s="50"/>
      <c r="G263" s="50"/>
      <c r="H263" s="50"/>
      <c r="I263" s="54"/>
      <c r="J263" s="56"/>
      <c r="K263" s="55"/>
      <c r="L263" s="55"/>
      <c r="M263" s="56"/>
      <c r="N263" s="56"/>
      <c r="O263" s="57"/>
      <c r="P263" s="27"/>
      <c r="Q263" s="50"/>
      <c r="R263" s="50"/>
      <c r="S263" s="50"/>
      <c r="T263" s="50"/>
      <c r="U263" s="50"/>
      <c r="W263" s="58"/>
      <c r="X263" s="76"/>
      <c r="Y263" s="58"/>
      <c r="AB263" s="50"/>
      <c r="AC263" s="50"/>
    </row>
    <row r="264" spans="5:29" s="28" customFormat="1" ht="13.5" x14ac:dyDescent="0.15">
      <c r="E264" s="50"/>
      <c r="F264" s="50"/>
      <c r="G264" s="50"/>
      <c r="H264" s="50"/>
      <c r="I264" s="54"/>
      <c r="J264" s="56"/>
      <c r="K264" s="55"/>
      <c r="L264" s="55"/>
      <c r="M264" s="56"/>
      <c r="N264" s="56"/>
      <c r="O264" s="57"/>
      <c r="P264" s="27"/>
      <c r="Q264" s="50"/>
      <c r="R264" s="50"/>
      <c r="S264" s="50"/>
      <c r="T264" s="50"/>
      <c r="U264" s="50"/>
      <c r="W264" s="58"/>
      <c r="X264" s="76"/>
      <c r="Y264" s="58"/>
      <c r="AB264" s="50"/>
      <c r="AC264" s="50"/>
    </row>
    <row r="265" spans="5:29" s="28" customFormat="1" ht="13.5" x14ac:dyDescent="0.15">
      <c r="E265" s="50"/>
      <c r="F265" s="50"/>
      <c r="G265" s="50"/>
      <c r="H265" s="50"/>
      <c r="I265" s="54"/>
      <c r="J265" s="56"/>
      <c r="K265" s="55"/>
      <c r="L265" s="55"/>
      <c r="M265" s="56"/>
      <c r="N265" s="56"/>
      <c r="O265" s="57"/>
      <c r="P265" s="27"/>
      <c r="Q265" s="50"/>
      <c r="R265" s="50"/>
      <c r="S265" s="50"/>
      <c r="T265" s="50"/>
      <c r="U265" s="50"/>
      <c r="W265" s="58"/>
      <c r="X265" s="76"/>
      <c r="Y265" s="58"/>
      <c r="AB265" s="50"/>
      <c r="AC265" s="50"/>
    </row>
    <row r="266" spans="5:29" s="28" customFormat="1" ht="13.5" x14ac:dyDescent="0.15">
      <c r="E266" s="50"/>
      <c r="F266" s="50"/>
      <c r="G266" s="50"/>
      <c r="H266" s="50"/>
      <c r="I266" s="54"/>
      <c r="J266" s="56"/>
      <c r="K266" s="55"/>
      <c r="L266" s="55"/>
      <c r="M266" s="56"/>
      <c r="N266" s="56"/>
      <c r="O266" s="57"/>
      <c r="P266" s="27"/>
      <c r="Q266" s="50"/>
      <c r="R266" s="50"/>
      <c r="S266" s="50"/>
      <c r="T266" s="50"/>
      <c r="U266" s="50"/>
      <c r="W266" s="58"/>
      <c r="X266" s="76"/>
      <c r="Y266" s="58"/>
      <c r="AB266" s="50"/>
      <c r="AC266" s="50"/>
    </row>
    <row r="267" spans="5:29" s="28" customFormat="1" ht="13.5" x14ac:dyDescent="0.15">
      <c r="E267" s="50"/>
      <c r="F267" s="50"/>
      <c r="G267" s="50"/>
      <c r="H267" s="50"/>
      <c r="I267" s="54"/>
      <c r="J267" s="56"/>
      <c r="K267" s="55"/>
      <c r="L267" s="55"/>
      <c r="M267" s="56"/>
      <c r="N267" s="56"/>
      <c r="O267" s="57"/>
      <c r="P267" s="27"/>
      <c r="Q267" s="50"/>
      <c r="R267" s="50"/>
      <c r="S267" s="50"/>
      <c r="T267" s="50"/>
      <c r="U267" s="50"/>
      <c r="W267" s="58"/>
      <c r="X267" s="76"/>
      <c r="Y267" s="58"/>
      <c r="AB267" s="50"/>
      <c r="AC267" s="50"/>
    </row>
  </sheetData>
  <protectedRanges>
    <protectedRange sqref="W12:Y2418" name="範囲1_1"/>
  </protectedRanges>
  <autoFilter ref="A14:AC14">
    <filterColumn colId="24" showButton="0"/>
  </autoFilter>
  <mergeCells count="196">
    <mergeCell ref="Y172:Z172"/>
    <mergeCell ref="Y173:Z173"/>
    <mergeCell ref="Y174:Z174"/>
    <mergeCell ref="Y175:Z175"/>
    <mergeCell ref="Y176:Z176"/>
    <mergeCell ref="Y177:Z177"/>
    <mergeCell ref="Y166:Z166"/>
    <mergeCell ref="Y167:Z167"/>
    <mergeCell ref="Y168:Z168"/>
    <mergeCell ref="Y169:Z169"/>
    <mergeCell ref="Y170:Z170"/>
    <mergeCell ref="Y171:Z171"/>
    <mergeCell ref="Y184:Z184"/>
    <mergeCell ref="Y185:Z185"/>
    <mergeCell ref="Y186:Z186"/>
    <mergeCell ref="Y187:Z187"/>
    <mergeCell ref="Y188:Z188"/>
    <mergeCell ref="Y189:Z189"/>
    <mergeCell ref="Y178:Z178"/>
    <mergeCell ref="Y179:Z179"/>
    <mergeCell ref="Y180:Z180"/>
    <mergeCell ref="Y181:Z181"/>
    <mergeCell ref="Y182:Z182"/>
    <mergeCell ref="Y183:Z183"/>
    <mergeCell ref="Y197:Z197"/>
    <mergeCell ref="Y198:Z198"/>
    <mergeCell ref="Y199:Z199"/>
    <mergeCell ref="Y190:Z190"/>
    <mergeCell ref="Y191:Z191"/>
    <mergeCell ref="Y192:Z192"/>
    <mergeCell ref="Y193:Z193"/>
    <mergeCell ref="Y194:Z194"/>
    <mergeCell ref="Y195:Z195"/>
    <mergeCell ref="Y196:Z196"/>
    <mergeCell ref="Y160:Z160"/>
    <mergeCell ref="Y161:Z161"/>
    <mergeCell ref="Y162:Z162"/>
    <mergeCell ref="Y163:Z163"/>
    <mergeCell ref="Y164:Z164"/>
    <mergeCell ref="Y165:Z165"/>
    <mergeCell ref="Y154:Z154"/>
    <mergeCell ref="Y155:Z155"/>
    <mergeCell ref="Y156:Z156"/>
    <mergeCell ref="Y157:Z157"/>
    <mergeCell ref="Y158:Z158"/>
    <mergeCell ref="Y159:Z159"/>
    <mergeCell ref="Y148:Z148"/>
    <mergeCell ref="Y149:Z149"/>
    <mergeCell ref="Y150:Z150"/>
    <mergeCell ref="Y151:Z151"/>
    <mergeCell ref="Y152:Z152"/>
    <mergeCell ref="Y153:Z153"/>
    <mergeCell ref="Y142:Z142"/>
    <mergeCell ref="Y143:Z143"/>
    <mergeCell ref="Y144:Z144"/>
    <mergeCell ref="Y145:Z145"/>
    <mergeCell ref="Y146:Z146"/>
    <mergeCell ref="Y147:Z147"/>
    <mergeCell ref="Y136:Z136"/>
    <mergeCell ref="Y137:Z137"/>
    <mergeCell ref="Y138:Z138"/>
    <mergeCell ref="Y139:Z139"/>
    <mergeCell ref="Y140:Z140"/>
    <mergeCell ref="Y141:Z141"/>
    <mergeCell ref="Y130:Z130"/>
    <mergeCell ref="Y131:Z131"/>
    <mergeCell ref="Y132:Z132"/>
    <mergeCell ref="Y133:Z133"/>
    <mergeCell ref="Y134:Z134"/>
    <mergeCell ref="Y135:Z135"/>
    <mergeCell ref="Y124:Z124"/>
    <mergeCell ref="Y125:Z125"/>
    <mergeCell ref="Y126:Z126"/>
    <mergeCell ref="Y127:Z127"/>
    <mergeCell ref="Y128:Z128"/>
    <mergeCell ref="Y129:Z129"/>
    <mergeCell ref="Y118:Z118"/>
    <mergeCell ref="Y119:Z119"/>
    <mergeCell ref="Y120:Z120"/>
    <mergeCell ref="Y121:Z121"/>
    <mergeCell ref="Y122:Z122"/>
    <mergeCell ref="Y123:Z123"/>
    <mergeCell ref="Y112:Z112"/>
    <mergeCell ref="Y113:Z113"/>
    <mergeCell ref="Y114:Z114"/>
    <mergeCell ref="Y115:Z115"/>
    <mergeCell ref="Y116:Z116"/>
    <mergeCell ref="Y117:Z117"/>
    <mergeCell ref="Y106:Z106"/>
    <mergeCell ref="Y107:Z107"/>
    <mergeCell ref="Y108:Z108"/>
    <mergeCell ref="Y109:Z109"/>
    <mergeCell ref="Y110:Z110"/>
    <mergeCell ref="Y111:Z111"/>
    <mergeCell ref="Y100:Z100"/>
    <mergeCell ref="Y101:Z101"/>
    <mergeCell ref="Y102:Z102"/>
    <mergeCell ref="Y103:Z103"/>
    <mergeCell ref="Y104:Z104"/>
    <mergeCell ref="Y105:Z105"/>
    <mergeCell ref="Y94:Z94"/>
    <mergeCell ref="Y95:Z95"/>
    <mergeCell ref="Y96:Z96"/>
    <mergeCell ref="Y97:Z97"/>
    <mergeCell ref="Y98:Z98"/>
    <mergeCell ref="Y99:Z99"/>
    <mergeCell ref="Y88:Z88"/>
    <mergeCell ref="Y89:Z89"/>
    <mergeCell ref="Y90:Z90"/>
    <mergeCell ref="Y91:Z91"/>
    <mergeCell ref="Y92:Z92"/>
    <mergeCell ref="Y93:Z93"/>
    <mergeCell ref="Y82:Z82"/>
    <mergeCell ref="Y83:Z83"/>
    <mergeCell ref="Y84:Z84"/>
    <mergeCell ref="Y85:Z85"/>
    <mergeCell ref="Y86:Z86"/>
    <mergeCell ref="Y87:Z87"/>
    <mergeCell ref="Y79:Z79"/>
    <mergeCell ref="Y80:Z80"/>
    <mergeCell ref="Y81:Z81"/>
    <mergeCell ref="Y70:Z70"/>
    <mergeCell ref="Y71:Z71"/>
    <mergeCell ref="Y72:Z72"/>
    <mergeCell ref="Y73:Z73"/>
    <mergeCell ref="Y74:Z74"/>
    <mergeCell ref="Y75:Z75"/>
    <mergeCell ref="Y67:Z67"/>
    <mergeCell ref="Y68:Z68"/>
    <mergeCell ref="Y69:Z69"/>
    <mergeCell ref="Y61:Z61"/>
    <mergeCell ref="Y62:Z62"/>
    <mergeCell ref="Y63:Z63"/>
    <mergeCell ref="Y76:Z76"/>
    <mergeCell ref="Y77:Z77"/>
    <mergeCell ref="Y78:Z78"/>
    <mergeCell ref="Y64:Z64"/>
    <mergeCell ref="Y65:Z65"/>
    <mergeCell ref="Y66:Z66"/>
    <mergeCell ref="Y58:Z58"/>
    <mergeCell ref="Y59:Z59"/>
    <mergeCell ref="Y60:Z60"/>
    <mergeCell ref="Y40:Z40"/>
    <mergeCell ref="Y41:Z41"/>
    <mergeCell ref="Y42:Z42"/>
    <mergeCell ref="Y43:Z43"/>
    <mergeCell ref="Y44:Z44"/>
    <mergeCell ref="Y45:Z45"/>
    <mergeCell ref="Y46:Z46"/>
    <mergeCell ref="Y47:Z47"/>
    <mergeCell ref="Y48:Z48"/>
    <mergeCell ref="Y49:Z49"/>
    <mergeCell ref="Y50:Z50"/>
    <mergeCell ref="Y51:Z51"/>
    <mergeCell ref="Y55:Z55"/>
    <mergeCell ref="Y56:Z56"/>
    <mergeCell ref="Y57:Z57"/>
    <mergeCell ref="Y52:Z52"/>
    <mergeCell ref="Y53:Z53"/>
    <mergeCell ref="Y54:Z54"/>
    <mergeCell ref="B2:C2"/>
    <mergeCell ref="Y22:Z22"/>
    <mergeCell ref="Y23:Z23"/>
    <mergeCell ref="Y24:Z24"/>
    <mergeCell ref="Y25:Z25"/>
    <mergeCell ref="Y26:Z26"/>
    <mergeCell ref="Y3:Z3"/>
    <mergeCell ref="Q3:S3"/>
    <mergeCell ref="Q4:S4"/>
    <mergeCell ref="Q5:S5"/>
    <mergeCell ref="M3:O3"/>
    <mergeCell ref="W3:X3"/>
    <mergeCell ref="Y16:Z16"/>
    <mergeCell ref="Y17:Z17"/>
    <mergeCell ref="Y18:Z18"/>
    <mergeCell ref="Y19:Z19"/>
    <mergeCell ref="Y20:Z20"/>
    <mergeCell ref="Y21:Z21"/>
    <mergeCell ref="Y12:Z12"/>
    <mergeCell ref="Y13:Z13"/>
    <mergeCell ref="Y14:Z14"/>
    <mergeCell ref="Y15:Z15"/>
    <mergeCell ref="Q6:S6"/>
    <mergeCell ref="Y37:Z37"/>
    <mergeCell ref="Y38:Z38"/>
    <mergeCell ref="Y39:Z39"/>
    <mergeCell ref="Y27:Z27"/>
    <mergeCell ref="Y28:Z28"/>
    <mergeCell ref="Y29:Z29"/>
    <mergeCell ref="Y30:Z30"/>
    <mergeCell ref="Y31:Z31"/>
    <mergeCell ref="Y32:Z32"/>
    <mergeCell ref="Y33:Z33"/>
    <mergeCell ref="Y34:Z34"/>
    <mergeCell ref="Y35:Z35"/>
    <mergeCell ref="Y36:Z36"/>
  </mergeCells>
  <phoneticPr fontId="13"/>
  <dataValidations count="7">
    <dataValidation type="list" allowBlank="1" showInputMessage="1" showErrorMessage="1" sqref="W13 W15:W199">
      <formula1>"HD,移植,死亡,その他/不明"</formula1>
    </dataValidation>
    <dataValidation type="list" allowBlank="1" showInputMessage="1" showErrorMessage="1" sqref="X13 X15:X199">
      <formula1>"腹膜炎,出口部/トンネル感染,カテーテル関連合併症,体液管理不良,透析不足/溶質除去不良,認知機能/社会的問題,EPS予防/計画的離脱,コンプライアンス/本人に起因する問題/患者希望"</formula1>
    </dataValidation>
    <dataValidation type="list" allowBlank="1" showInputMessage="1" showErrorMessage="1" sqref="Q15:Q199">
      <formula1>"CAPD,APD"</formula1>
    </dataValidation>
    <dataValidation type="list" allowBlank="1" showInputMessage="1" showErrorMessage="1" sqref="R15:U199">
      <formula1>"1"</formula1>
    </dataValidation>
    <dataValidation type="list" allowBlank="1" showInputMessage="1" showErrorMessage="1" sqref="E15:E199">
      <formula1>"男性,女性"</formula1>
    </dataValidation>
    <dataValidation type="list" allowBlank="1" showInputMessage="1" showErrorMessage="1" sqref="AB15:AC199">
      <formula1>"1,2,3,4,5,6,7,8,9,10"</formula1>
    </dataValidation>
    <dataValidation type="list" allowBlank="1" showInputMessage="1" showErrorMessage="1" sqref="F15:F199">
      <formula1>"糖尿病性腎症,慢性糸球体腎炎,腎硬化症,多発性嚢胞腎,腎盂腎炎/間質性腎炎,その他 "</formula1>
    </dataValidation>
  </dataValidations>
  <pageMargins left="0.7" right="0.7" top="0.75" bottom="0.75" header="0.3" footer="0.3"/>
  <pageSetup paperSize="8" scale="20" orientation="landscape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2"/>
  <sheetViews>
    <sheetView tabSelected="1" zoomScale="80" zoomScaleNormal="80" workbookViewId="0">
      <pane xSplit="2" ySplit="9" topLeftCell="L10" activePane="bottomRight" state="frozen"/>
      <selection pane="topRight" activeCell="C1" sqref="C1"/>
      <selection pane="bottomLeft" activeCell="A12" sqref="A12"/>
      <selection pane="bottomRight" activeCell="S9" sqref="S9"/>
    </sheetView>
  </sheetViews>
  <sheetFormatPr defaultColWidth="10.140625" defaultRowHeight="13.5" x14ac:dyDescent="0.15"/>
  <cols>
    <col min="1" max="1" width="4.5703125" style="3" customWidth="1"/>
    <col min="2" max="2" width="23.7109375" style="3" customWidth="1"/>
    <col min="3" max="4" width="15.7109375" style="3" customWidth="1"/>
    <col min="5" max="5" width="9.5703125" style="15" customWidth="1"/>
    <col min="6" max="7" width="13.140625" style="15" customWidth="1"/>
    <col min="8" max="8" width="3" style="2" customWidth="1"/>
    <col min="9" max="10" width="15.7109375" style="15" customWidth="1"/>
    <col min="11" max="11" width="2.5703125" style="3" customWidth="1"/>
    <col min="12" max="12" width="18.28515625" style="119" customWidth="1"/>
    <col min="13" max="13" width="16.5703125" style="119" customWidth="1"/>
    <col min="14" max="14" width="18.5703125" style="18" customWidth="1"/>
    <col min="15" max="15" width="12.28515625" style="119" customWidth="1"/>
    <col min="16" max="16" width="11.28515625" style="119" customWidth="1"/>
    <col min="17" max="17" width="10.28515625" style="119" customWidth="1"/>
    <col min="18" max="18" width="10.5703125" style="119" customWidth="1"/>
    <col min="19" max="19" width="10.85546875" style="119" customWidth="1"/>
    <col min="20" max="20" width="11" style="119" customWidth="1"/>
    <col min="21" max="21" width="12.85546875" style="119" customWidth="1"/>
    <col min="22" max="22" width="13" style="119" customWidth="1"/>
    <col min="23" max="23" width="12" style="119" customWidth="1"/>
    <col min="24" max="24" width="6.140625" style="119" customWidth="1"/>
    <col min="25" max="25" width="2.5703125" style="28" customWidth="1"/>
    <col min="26" max="26" width="17.85546875" style="119" customWidth="1"/>
    <col min="27" max="27" width="20.140625" style="119" customWidth="1"/>
    <col min="28" max="28" width="13.42578125" style="119" customWidth="1"/>
    <col min="29" max="29" width="17.85546875" style="119" customWidth="1"/>
    <col min="30" max="30" width="14.140625" style="119" customWidth="1"/>
    <col min="31" max="31" width="17.7109375" style="119" customWidth="1"/>
    <col min="32" max="32" width="13.42578125" style="119" customWidth="1"/>
    <col min="33" max="33" width="17.85546875" style="119" customWidth="1"/>
    <col min="34" max="34" width="14.140625" style="119" customWidth="1"/>
    <col min="35" max="35" width="17.7109375" style="119" customWidth="1"/>
    <col min="36" max="36" width="9.42578125" style="119" customWidth="1"/>
    <col min="37" max="16384" width="10.140625" style="3"/>
  </cols>
  <sheetData>
    <row r="1" spans="1:36" ht="8.25" customHeight="1" thickBot="1" x14ac:dyDescent="0.2"/>
    <row r="2" spans="1:36" s="28" customFormat="1" ht="15" customHeight="1" x14ac:dyDescent="0.15">
      <c r="B2" s="195"/>
      <c r="C2" s="20"/>
      <c r="D2" s="20"/>
      <c r="E2" s="20"/>
      <c r="F2" s="20"/>
      <c r="G2" s="20"/>
      <c r="H2" s="20"/>
      <c r="I2" s="271" t="s">
        <v>20</v>
      </c>
      <c r="J2" s="271"/>
      <c r="L2" s="272" t="s">
        <v>22</v>
      </c>
      <c r="M2" s="272"/>
      <c r="N2" s="272"/>
      <c r="O2" s="136"/>
      <c r="P2" s="136"/>
      <c r="Q2" s="136"/>
      <c r="R2" s="136"/>
      <c r="S2" s="136"/>
      <c r="T2" s="136"/>
      <c r="U2" s="136"/>
      <c r="V2" s="136"/>
      <c r="W2" s="136"/>
      <c r="X2" s="140"/>
      <c r="Z2" s="273" t="s">
        <v>94</v>
      </c>
      <c r="AA2" s="274"/>
      <c r="AB2" s="275"/>
      <c r="AC2" s="136"/>
      <c r="AD2" s="136"/>
      <c r="AE2" s="136"/>
      <c r="AF2" s="136"/>
      <c r="AG2" s="136"/>
      <c r="AH2" s="136"/>
      <c r="AI2" s="136"/>
      <c r="AJ2" s="140"/>
    </row>
    <row r="3" spans="1:36" s="28" customFormat="1" ht="15" customHeight="1" x14ac:dyDescent="0.15">
      <c r="B3" s="19"/>
      <c r="C3" s="20"/>
      <c r="D3" s="20"/>
      <c r="E3" s="20"/>
      <c r="F3" s="20"/>
      <c r="G3" s="20"/>
      <c r="H3" s="20"/>
      <c r="I3" s="192" t="s">
        <v>18</v>
      </c>
      <c r="J3" s="192">
        <f ca="1">SUMPRODUCT((SUBTOTAL(103,INDIRECT("I"&amp;ROW(I10:I195))))*(I10:I195="CAPD"))</f>
        <v>62</v>
      </c>
      <c r="L3" s="135" t="s">
        <v>87</v>
      </c>
      <c r="M3" s="151">
        <f>X8</f>
        <v>7</v>
      </c>
      <c r="N3" s="152" t="s">
        <v>85</v>
      </c>
      <c r="O3" s="118"/>
      <c r="P3" s="119"/>
      <c r="Q3" s="141"/>
      <c r="R3" s="142"/>
      <c r="S3" s="142"/>
      <c r="T3" s="142"/>
      <c r="U3" s="142"/>
      <c r="V3" s="142"/>
      <c r="W3" s="142"/>
      <c r="X3" s="142"/>
      <c r="Z3" s="162" t="s">
        <v>95</v>
      </c>
      <c r="AA3" s="225">
        <f>AJ8</f>
        <v>11</v>
      </c>
      <c r="AB3" s="182" t="s">
        <v>85</v>
      </c>
      <c r="AC3" s="142"/>
      <c r="AD3" s="142"/>
      <c r="AE3" s="142"/>
      <c r="AF3" s="237"/>
      <c r="AG3" s="142"/>
      <c r="AH3" s="142"/>
      <c r="AI3" s="142"/>
      <c r="AJ3" s="142"/>
    </row>
    <row r="4" spans="1:36" s="28" customFormat="1" ht="15" customHeight="1" x14ac:dyDescent="0.15">
      <c r="B4" s="19"/>
      <c r="C4" s="20"/>
      <c r="D4" s="20"/>
      <c r="E4" s="20"/>
      <c r="F4" s="20"/>
      <c r="G4" s="20"/>
      <c r="H4" s="20"/>
      <c r="I4" s="192" t="s">
        <v>19</v>
      </c>
      <c r="J4" s="192">
        <f ca="1">SUMPRODUCT((SUBTOTAL(103,INDIRECT("I"&amp;ROW(I10:I109))))*(I10:I109="APD"))</f>
        <v>38</v>
      </c>
      <c r="L4" s="121" t="s">
        <v>86</v>
      </c>
      <c r="M4" s="154">
        <f>M3*12/N8</f>
        <v>7.5882300224047711E-2</v>
      </c>
      <c r="N4" s="153" t="s">
        <v>88</v>
      </c>
      <c r="O4" s="137"/>
      <c r="P4" s="137"/>
      <c r="Q4" s="138"/>
      <c r="R4" s="137"/>
      <c r="S4" s="137"/>
      <c r="T4" s="137"/>
      <c r="U4" s="137"/>
      <c r="V4" s="137"/>
      <c r="W4" s="137"/>
      <c r="X4" s="138"/>
      <c r="Z4" s="122" t="s">
        <v>96</v>
      </c>
      <c r="AA4" s="154">
        <f>AA3*12/N8</f>
        <v>0.11924361463778926</v>
      </c>
      <c r="AB4" s="183" t="s">
        <v>88</v>
      </c>
      <c r="AC4" s="137"/>
      <c r="AD4" s="137"/>
      <c r="AE4" s="137"/>
      <c r="AF4" s="150"/>
      <c r="AG4" s="137"/>
      <c r="AH4" s="137"/>
      <c r="AI4" s="137"/>
      <c r="AJ4" s="138"/>
    </row>
    <row r="5" spans="1:36" s="28" customFormat="1" ht="15" customHeight="1" thickBot="1" x14ac:dyDescent="0.2">
      <c r="A5" s="131"/>
      <c r="B5" s="133" t="s">
        <v>93</v>
      </c>
      <c r="C5" s="132"/>
      <c r="D5" s="132"/>
      <c r="E5" s="132"/>
      <c r="F5" s="20"/>
      <c r="G5" s="20"/>
      <c r="H5" s="20"/>
      <c r="I5" s="192" t="s">
        <v>99</v>
      </c>
      <c r="J5" s="193">
        <f>SUBTOTAL(2,J10:J109)</f>
        <v>60</v>
      </c>
      <c r="L5" s="121" t="s">
        <v>90</v>
      </c>
      <c r="M5" s="155">
        <f>N8/M3</f>
        <v>158.13964474678778</v>
      </c>
      <c r="N5" s="153" t="s">
        <v>89</v>
      </c>
      <c r="O5" s="137"/>
      <c r="P5" s="137"/>
      <c r="Q5" s="137"/>
      <c r="R5" s="137"/>
      <c r="S5" s="137"/>
      <c r="T5" s="137"/>
      <c r="U5" s="137"/>
      <c r="V5" s="137"/>
      <c r="W5" s="137"/>
      <c r="X5" s="138"/>
      <c r="Z5" s="124" t="s">
        <v>97</v>
      </c>
      <c r="AA5" s="184">
        <f>N8/AA3</f>
        <v>100.6343193843195</v>
      </c>
      <c r="AB5" s="185" t="s">
        <v>89</v>
      </c>
      <c r="AC5" s="137"/>
      <c r="AD5" s="137"/>
      <c r="AE5" s="137"/>
      <c r="AF5" s="150"/>
      <c r="AG5" s="137"/>
      <c r="AH5" s="137"/>
      <c r="AI5" s="137"/>
      <c r="AJ5" s="138"/>
    </row>
    <row r="6" spans="1:36" s="28" customFormat="1" ht="6.75" customHeight="1" thickBot="1" x14ac:dyDescent="0.2">
      <c r="B6" s="60"/>
      <c r="C6" s="61"/>
      <c r="D6" s="61"/>
      <c r="E6" s="61"/>
      <c r="F6" s="61"/>
      <c r="G6" s="61"/>
      <c r="H6" s="35"/>
      <c r="I6" s="194"/>
      <c r="J6" s="191"/>
      <c r="L6" s="180"/>
      <c r="M6" s="199"/>
      <c r="N6" s="198"/>
      <c r="O6" s="197"/>
      <c r="P6" s="137"/>
      <c r="Q6" s="137"/>
      <c r="R6" s="137"/>
      <c r="S6" s="137"/>
      <c r="T6" s="137"/>
      <c r="U6" s="137"/>
      <c r="V6" s="137"/>
      <c r="W6" s="137"/>
      <c r="X6" s="138"/>
      <c r="Z6" s="180"/>
      <c r="AA6" s="181"/>
      <c r="AB6" s="150"/>
      <c r="AC6" s="137"/>
      <c r="AD6" s="137"/>
      <c r="AE6" s="137"/>
      <c r="AF6" s="150"/>
      <c r="AG6" s="137"/>
      <c r="AH6" s="137"/>
      <c r="AI6" s="137"/>
      <c r="AJ6" s="138"/>
    </row>
    <row r="7" spans="1:36" s="50" customFormat="1" ht="16.5" customHeight="1" thickBot="1" x14ac:dyDescent="0.2">
      <c r="B7" s="35"/>
      <c r="C7" s="35"/>
      <c r="D7" s="35"/>
      <c r="E7" s="35"/>
      <c r="F7" s="234"/>
      <c r="G7" s="175" t="s">
        <v>63</v>
      </c>
      <c r="H7" s="49"/>
      <c r="I7" s="49"/>
      <c r="J7" s="49"/>
      <c r="L7" s="139"/>
      <c r="M7" s="139"/>
      <c r="N7" s="200" t="s">
        <v>92</v>
      </c>
      <c r="O7" s="120"/>
      <c r="P7" s="120"/>
      <c r="Q7" s="120"/>
      <c r="R7" s="120"/>
      <c r="S7" s="120"/>
      <c r="T7" s="120"/>
      <c r="U7" s="120"/>
      <c r="V7" s="120"/>
      <c r="W7" s="120"/>
      <c r="X7" s="172" t="s">
        <v>91</v>
      </c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87" t="s">
        <v>91</v>
      </c>
    </row>
    <row r="8" spans="1:36" s="145" customFormat="1" ht="19.5" customHeight="1" thickBot="1" x14ac:dyDescent="0.2">
      <c r="B8" s="147"/>
      <c r="C8" s="147"/>
      <c r="D8" s="147"/>
      <c r="E8" s="147"/>
      <c r="F8" s="147"/>
      <c r="G8" s="235">
        <f>SUBTOTAL(1,G10:G195)</f>
        <v>52.75</v>
      </c>
      <c r="H8" s="147"/>
      <c r="I8" s="147"/>
      <c r="J8" s="147"/>
      <c r="L8" s="146"/>
      <c r="M8" s="146"/>
      <c r="N8" s="201">
        <f>SUBTOTAL(9,N10:N220)</f>
        <v>1106.9775132275145</v>
      </c>
      <c r="O8" s="261" t="s">
        <v>67</v>
      </c>
      <c r="P8" s="262"/>
      <c r="Q8" s="263"/>
      <c r="R8" s="264" t="s">
        <v>68</v>
      </c>
      <c r="S8" s="262"/>
      <c r="T8" s="263"/>
      <c r="U8" s="264" t="s">
        <v>69</v>
      </c>
      <c r="V8" s="262"/>
      <c r="W8" s="265"/>
      <c r="X8" s="266">
        <f>SUM(X10:X107)</f>
        <v>7</v>
      </c>
      <c r="Z8" s="268" t="s">
        <v>67</v>
      </c>
      <c r="AA8" s="269"/>
      <c r="AB8" s="268" t="s">
        <v>68</v>
      </c>
      <c r="AC8" s="269"/>
      <c r="AD8" s="268" t="s">
        <v>69</v>
      </c>
      <c r="AE8" s="270"/>
      <c r="AF8" s="268" t="s">
        <v>108</v>
      </c>
      <c r="AG8" s="269"/>
      <c r="AH8" s="268" t="s">
        <v>109</v>
      </c>
      <c r="AI8" s="270"/>
      <c r="AJ8" s="259">
        <f>SUM(AJ10:AJ107)</f>
        <v>11</v>
      </c>
    </row>
    <row r="9" spans="1:36" s="28" customFormat="1" ht="29.25" customHeight="1" x14ac:dyDescent="0.15">
      <c r="B9" s="148" t="s">
        <v>23</v>
      </c>
      <c r="C9" s="148" t="s">
        <v>24</v>
      </c>
      <c r="D9" s="148" t="s">
        <v>26</v>
      </c>
      <c r="E9" s="230" t="s">
        <v>30</v>
      </c>
      <c r="F9" s="233" t="s">
        <v>110</v>
      </c>
      <c r="G9" s="236" t="s">
        <v>103</v>
      </c>
      <c r="H9" s="49"/>
      <c r="I9" s="92" t="s">
        <v>29</v>
      </c>
      <c r="J9" s="92" t="s">
        <v>27</v>
      </c>
      <c r="L9" s="143" t="s">
        <v>70</v>
      </c>
      <c r="M9" s="144" t="s">
        <v>83</v>
      </c>
      <c r="N9" s="156" t="s">
        <v>82</v>
      </c>
      <c r="O9" s="158" t="s">
        <v>81</v>
      </c>
      <c r="P9" s="143" t="s">
        <v>106</v>
      </c>
      <c r="Q9" s="159" t="s">
        <v>80</v>
      </c>
      <c r="R9" s="158" t="s">
        <v>81</v>
      </c>
      <c r="S9" s="143" t="s">
        <v>106</v>
      </c>
      <c r="T9" s="159" t="s">
        <v>80</v>
      </c>
      <c r="U9" s="158" t="s">
        <v>81</v>
      </c>
      <c r="V9" s="143" t="s">
        <v>106</v>
      </c>
      <c r="W9" s="167" t="s">
        <v>80</v>
      </c>
      <c r="X9" s="267"/>
      <c r="Z9" s="186" t="s">
        <v>81</v>
      </c>
      <c r="AA9" s="188" t="s">
        <v>98</v>
      </c>
      <c r="AB9" s="186" t="s">
        <v>81</v>
      </c>
      <c r="AC9" s="188" t="s">
        <v>98</v>
      </c>
      <c r="AD9" s="186" t="s">
        <v>81</v>
      </c>
      <c r="AE9" s="188" t="s">
        <v>98</v>
      </c>
      <c r="AF9" s="186" t="s">
        <v>81</v>
      </c>
      <c r="AG9" s="188" t="s">
        <v>98</v>
      </c>
      <c r="AH9" s="186" t="s">
        <v>81</v>
      </c>
      <c r="AI9" s="188" t="s">
        <v>98</v>
      </c>
      <c r="AJ9" s="260"/>
    </row>
    <row r="10" spans="1:36" s="28" customFormat="1" ht="15" customHeight="1" x14ac:dyDescent="0.15">
      <c r="A10" s="28">
        <v>1</v>
      </c>
      <c r="B10" s="103"/>
      <c r="C10" s="103"/>
      <c r="D10" s="103"/>
      <c r="E10" s="99" t="s">
        <v>71</v>
      </c>
      <c r="F10" s="232"/>
      <c r="G10" s="107">
        <v>88</v>
      </c>
      <c r="H10" s="149"/>
      <c r="I10" s="99" t="s">
        <v>61</v>
      </c>
      <c r="J10" s="99">
        <v>1</v>
      </c>
      <c r="L10" s="134">
        <v>43466</v>
      </c>
      <c r="M10" s="189">
        <v>43467</v>
      </c>
      <c r="N10" s="157">
        <f t="shared" ref="N10:N73" si="0">DATEDIF(L10,M10,"d")/30.24</f>
        <v>3.3068783068783074E-2</v>
      </c>
      <c r="O10" s="160">
        <v>43528</v>
      </c>
      <c r="P10" s="134" t="s">
        <v>72</v>
      </c>
      <c r="Q10" s="161"/>
      <c r="R10" s="160">
        <v>43655</v>
      </c>
      <c r="S10" s="134" t="s">
        <v>84</v>
      </c>
      <c r="T10" s="161"/>
      <c r="U10" s="160">
        <v>43749</v>
      </c>
      <c r="V10" s="134" t="s">
        <v>72</v>
      </c>
      <c r="W10" s="168"/>
      <c r="X10" s="173">
        <f>COUNT(O10:W10)</f>
        <v>3</v>
      </c>
      <c r="Z10" s="160">
        <v>43528</v>
      </c>
      <c r="AA10" s="161"/>
      <c r="AB10" s="160">
        <v>43655</v>
      </c>
      <c r="AC10" s="161"/>
      <c r="AD10" s="160">
        <v>43749</v>
      </c>
      <c r="AE10" s="168"/>
      <c r="AF10" s="160">
        <v>43655</v>
      </c>
      <c r="AG10" s="161"/>
      <c r="AH10" s="160">
        <v>43749</v>
      </c>
      <c r="AI10" s="168"/>
      <c r="AJ10" s="173">
        <f>COUNT(Z10:AI10)</f>
        <v>5</v>
      </c>
    </row>
    <row r="11" spans="1:36" s="28" customFormat="1" ht="15" customHeight="1" x14ac:dyDescent="0.15">
      <c r="A11" s="28">
        <v>2</v>
      </c>
      <c r="B11" s="103"/>
      <c r="C11" s="103"/>
      <c r="D11" s="103"/>
      <c r="E11" s="99" t="s">
        <v>73</v>
      </c>
      <c r="F11" s="232"/>
      <c r="G11" s="107"/>
      <c r="H11" s="149"/>
      <c r="I11" s="99" t="s">
        <v>61</v>
      </c>
      <c r="J11" s="99"/>
      <c r="L11" s="134">
        <v>43466</v>
      </c>
      <c r="M11" s="189">
        <v>43653</v>
      </c>
      <c r="N11" s="157">
        <f t="shared" si="0"/>
        <v>6.1838624338624344</v>
      </c>
      <c r="O11" s="160"/>
      <c r="P11" s="134"/>
      <c r="Q11" s="161"/>
      <c r="R11" s="160"/>
      <c r="S11" s="134"/>
      <c r="T11" s="161"/>
      <c r="U11" s="160"/>
      <c r="V11" s="134"/>
      <c r="W11" s="168"/>
      <c r="X11" s="173">
        <f t="shared" ref="X11:X73" si="1">COUNT(O11:W11)</f>
        <v>0</v>
      </c>
      <c r="Z11" s="160"/>
      <c r="AA11" s="161"/>
      <c r="AB11" s="160"/>
      <c r="AC11" s="161"/>
      <c r="AD11" s="160"/>
      <c r="AE11" s="168"/>
      <c r="AF11" s="160"/>
      <c r="AG11" s="161"/>
      <c r="AH11" s="160"/>
      <c r="AI11" s="168"/>
      <c r="AJ11" s="173">
        <f t="shared" ref="AJ11:AJ74" si="2">COUNT(Z11:AI11)</f>
        <v>0</v>
      </c>
    </row>
    <row r="12" spans="1:36" s="28" customFormat="1" ht="15" customHeight="1" x14ac:dyDescent="0.15">
      <c r="A12" s="28">
        <v>3</v>
      </c>
      <c r="B12" s="103"/>
      <c r="C12" s="103"/>
      <c r="D12" s="103"/>
      <c r="E12" s="99" t="s">
        <v>73</v>
      </c>
      <c r="F12" s="232"/>
      <c r="G12" s="107">
        <v>23</v>
      </c>
      <c r="H12" s="149"/>
      <c r="I12" s="99" t="s">
        <v>61</v>
      </c>
      <c r="J12" s="99">
        <v>1</v>
      </c>
      <c r="L12" s="134">
        <v>43466</v>
      </c>
      <c r="M12" s="134">
        <v>43830</v>
      </c>
      <c r="N12" s="157">
        <f t="shared" si="0"/>
        <v>12.037037037037038</v>
      </c>
      <c r="O12" s="160"/>
      <c r="P12" s="134"/>
      <c r="Q12" s="161"/>
      <c r="R12" s="160"/>
      <c r="S12" s="134"/>
      <c r="T12" s="161"/>
      <c r="U12" s="160"/>
      <c r="V12" s="134"/>
      <c r="W12" s="168"/>
      <c r="X12" s="173">
        <f t="shared" si="1"/>
        <v>0</v>
      </c>
      <c r="Z12" s="160"/>
      <c r="AA12" s="161"/>
      <c r="AB12" s="160"/>
      <c r="AC12" s="161"/>
      <c r="AD12" s="160"/>
      <c r="AE12" s="168"/>
      <c r="AF12" s="160"/>
      <c r="AG12" s="161"/>
      <c r="AH12" s="160"/>
      <c r="AI12" s="168"/>
      <c r="AJ12" s="173">
        <f t="shared" si="2"/>
        <v>0</v>
      </c>
    </row>
    <row r="13" spans="1:36" s="28" customFormat="1" ht="15" customHeight="1" x14ac:dyDescent="0.15">
      <c r="A13" s="28">
        <v>4</v>
      </c>
      <c r="B13" s="103"/>
      <c r="C13" s="103"/>
      <c r="D13" s="103"/>
      <c r="E13" s="99" t="s">
        <v>71</v>
      </c>
      <c r="F13" s="232"/>
      <c r="G13" s="107">
        <v>33</v>
      </c>
      <c r="H13" s="149"/>
      <c r="I13" s="99" t="s">
        <v>61</v>
      </c>
      <c r="J13" s="99"/>
      <c r="L13" s="134">
        <v>43466</v>
      </c>
      <c r="M13" s="189">
        <v>43653</v>
      </c>
      <c r="N13" s="157">
        <f t="shared" si="0"/>
        <v>6.1838624338624344</v>
      </c>
      <c r="O13" s="160">
        <v>43498</v>
      </c>
      <c r="P13" s="134" t="s">
        <v>72</v>
      </c>
      <c r="Q13" s="161"/>
      <c r="R13" s="160"/>
      <c r="S13" s="134" t="s">
        <v>72</v>
      </c>
      <c r="T13" s="161"/>
      <c r="U13" s="160"/>
      <c r="V13" s="134"/>
      <c r="W13" s="168"/>
      <c r="X13" s="173">
        <f t="shared" si="1"/>
        <v>1</v>
      </c>
      <c r="Z13" s="160">
        <v>43466</v>
      </c>
      <c r="AA13" s="161"/>
      <c r="AB13" s="160"/>
      <c r="AC13" s="161"/>
      <c r="AD13" s="160"/>
      <c r="AE13" s="168"/>
      <c r="AF13" s="160"/>
      <c r="AG13" s="161"/>
      <c r="AH13" s="160"/>
      <c r="AI13" s="168"/>
      <c r="AJ13" s="173">
        <f>COUNT(Z13:AI13)</f>
        <v>1</v>
      </c>
    </row>
    <row r="14" spans="1:36" s="28" customFormat="1" ht="15" customHeight="1" x14ac:dyDescent="0.15">
      <c r="A14" s="28">
        <v>5</v>
      </c>
      <c r="B14" s="103"/>
      <c r="C14" s="103"/>
      <c r="D14" s="103"/>
      <c r="E14" s="99" t="s">
        <v>71</v>
      </c>
      <c r="F14" s="232"/>
      <c r="G14" s="107"/>
      <c r="H14" s="149"/>
      <c r="I14" s="99" t="s">
        <v>10</v>
      </c>
      <c r="J14" s="99">
        <v>1</v>
      </c>
      <c r="L14" s="134">
        <v>43466</v>
      </c>
      <c r="M14" s="134">
        <v>43830</v>
      </c>
      <c r="N14" s="157">
        <f t="shared" si="0"/>
        <v>12.037037037037038</v>
      </c>
      <c r="O14" s="160"/>
      <c r="P14" s="134"/>
      <c r="Q14" s="161"/>
      <c r="R14" s="160"/>
      <c r="S14" s="134"/>
      <c r="T14" s="161"/>
      <c r="U14" s="160"/>
      <c r="V14" s="134"/>
      <c r="W14" s="168"/>
      <c r="X14" s="173">
        <f t="shared" si="1"/>
        <v>0</v>
      </c>
      <c r="Z14" s="160"/>
      <c r="AA14" s="161"/>
      <c r="AB14" s="160"/>
      <c r="AC14" s="161"/>
      <c r="AD14" s="160"/>
      <c r="AE14" s="168"/>
      <c r="AF14" s="160"/>
      <c r="AG14" s="161"/>
      <c r="AH14" s="160"/>
      <c r="AI14" s="168"/>
      <c r="AJ14" s="173">
        <f t="shared" si="2"/>
        <v>0</v>
      </c>
    </row>
    <row r="15" spans="1:36" s="28" customFormat="1" ht="15" customHeight="1" x14ac:dyDescent="0.15">
      <c r="A15" s="28">
        <v>6</v>
      </c>
      <c r="B15" s="103"/>
      <c r="C15" s="103"/>
      <c r="D15" s="103"/>
      <c r="E15" s="99" t="s">
        <v>71</v>
      </c>
      <c r="F15" s="232"/>
      <c r="G15" s="107">
        <v>67</v>
      </c>
      <c r="H15" s="149"/>
      <c r="I15" s="99" t="s">
        <v>10</v>
      </c>
      <c r="J15" s="99"/>
      <c r="L15" s="134">
        <v>43466</v>
      </c>
      <c r="M15" s="134">
        <v>43830</v>
      </c>
      <c r="N15" s="157">
        <f t="shared" si="0"/>
        <v>12.037037037037038</v>
      </c>
      <c r="O15" s="160">
        <v>43498</v>
      </c>
      <c r="P15" s="134"/>
      <c r="Q15" s="161"/>
      <c r="R15" s="160"/>
      <c r="S15" s="134"/>
      <c r="T15" s="161"/>
      <c r="U15" s="160"/>
      <c r="V15" s="134"/>
      <c r="W15" s="168"/>
      <c r="X15" s="173">
        <f t="shared" si="1"/>
        <v>1</v>
      </c>
      <c r="Z15" s="160"/>
      <c r="AA15" s="161"/>
      <c r="AB15" s="160"/>
      <c r="AC15" s="161"/>
      <c r="AD15" s="160"/>
      <c r="AE15" s="168"/>
      <c r="AF15" s="160"/>
      <c r="AG15" s="161"/>
      <c r="AH15" s="160"/>
      <c r="AI15" s="168"/>
      <c r="AJ15" s="173">
        <f t="shared" si="2"/>
        <v>0</v>
      </c>
    </row>
    <row r="16" spans="1:36" s="28" customFormat="1" ht="15" customHeight="1" x14ac:dyDescent="0.15">
      <c r="A16" s="28">
        <v>7</v>
      </c>
      <c r="B16" s="103"/>
      <c r="C16" s="103"/>
      <c r="D16" s="103"/>
      <c r="E16" s="99" t="s">
        <v>73</v>
      </c>
      <c r="F16" s="232"/>
      <c r="G16" s="107"/>
      <c r="H16" s="149"/>
      <c r="I16" s="99" t="s">
        <v>10</v>
      </c>
      <c r="J16" s="99">
        <v>1</v>
      </c>
      <c r="L16" s="134">
        <v>43466</v>
      </c>
      <c r="M16" s="189">
        <v>43653</v>
      </c>
      <c r="N16" s="157">
        <f t="shared" si="0"/>
        <v>6.1838624338624344</v>
      </c>
      <c r="O16" s="160"/>
      <c r="P16" s="134"/>
      <c r="Q16" s="161"/>
      <c r="R16" s="160"/>
      <c r="S16" s="134"/>
      <c r="T16" s="161"/>
      <c r="U16" s="160"/>
      <c r="V16" s="134"/>
      <c r="W16" s="168"/>
      <c r="X16" s="173">
        <f t="shared" si="1"/>
        <v>0</v>
      </c>
      <c r="Z16" s="160"/>
      <c r="AA16" s="161"/>
      <c r="AB16" s="160"/>
      <c r="AC16" s="161"/>
      <c r="AD16" s="160"/>
      <c r="AE16" s="168"/>
      <c r="AF16" s="160"/>
      <c r="AG16" s="161"/>
      <c r="AH16" s="160"/>
      <c r="AI16" s="168"/>
      <c r="AJ16" s="173">
        <f t="shared" si="2"/>
        <v>0</v>
      </c>
    </row>
    <row r="17" spans="1:36" s="28" customFormat="1" ht="15" customHeight="1" x14ac:dyDescent="0.15">
      <c r="A17" s="28">
        <v>8</v>
      </c>
      <c r="B17" s="103"/>
      <c r="C17" s="103"/>
      <c r="D17" s="103"/>
      <c r="E17" s="99" t="s">
        <v>73</v>
      </c>
      <c r="F17" s="232"/>
      <c r="G17" s="107"/>
      <c r="H17" s="149"/>
      <c r="I17" s="99" t="s">
        <v>61</v>
      </c>
      <c r="J17" s="99">
        <v>1</v>
      </c>
      <c r="L17" s="134">
        <v>43466</v>
      </c>
      <c r="M17" s="134">
        <v>43830</v>
      </c>
      <c r="N17" s="157">
        <f t="shared" si="0"/>
        <v>12.037037037037038</v>
      </c>
      <c r="O17" s="160">
        <v>43528</v>
      </c>
      <c r="P17" s="134" t="s">
        <v>72</v>
      </c>
      <c r="Q17" s="161"/>
      <c r="R17" s="160">
        <v>43655</v>
      </c>
      <c r="S17" s="134" t="s">
        <v>72</v>
      </c>
      <c r="T17" s="161"/>
      <c r="U17" s="160"/>
      <c r="V17" s="134"/>
      <c r="W17" s="168"/>
      <c r="X17" s="173">
        <f t="shared" si="1"/>
        <v>2</v>
      </c>
      <c r="Z17" s="160">
        <v>43528</v>
      </c>
      <c r="AA17" s="161"/>
      <c r="AB17" s="160">
        <v>43655</v>
      </c>
      <c r="AC17" s="161"/>
      <c r="AD17" s="160">
        <v>43749</v>
      </c>
      <c r="AE17" s="168"/>
      <c r="AF17" s="160">
        <v>43655</v>
      </c>
      <c r="AG17" s="161"/>
      <c r="AH17" s="160">
        <v>43749</v>
      </c>
      <c r="AI17" s="168"/>
      <c r="AJ17" s="173">
        <f>COUNT(Z17:AI17)</f>
        <v>5</v>
      </c>
    </row>
    <row r="18" spans="1:36" s="28" customFormat="1" ht="15" customHeight="1" x14ac:dyDescent="0.15">
      <c r="A18" s="28">
        <v>9</v>
      </c>
      <c r="B18" s="103"/>
      <c r="C18" s="103"/>
      <c r="D18" s="103"/>
      <c r="E18" s="99" t="s">
        <v>71</v>
      </c>
      <c r="F18" s="232"/>
      <c r="G18" s="107"/>
      <c r="H18" s="149"/>
      <c r="I18" s="99" t="s">
        <v>10</v>
      </c>
      <c r="J18" s="99">
        <v>1</v>
      </c>
      <c r="L18" s="134">
        <v>43466</v>
      </c>
      <c r="M18" s="134">
        <v>43830</v>
      </c>
      <c r="N18" s="157">
        <f t="shared" si="0"/>
        <v>12.037037037037038</v>
      </c>
      <c r="O18" s="160"/>
      <c r="P18" s="134"/>
      <c r="Q18" s="161"/>
      <c r="R18" s="160"/>
      <c r="S18" s="134"/>
      <c r="T18" s="161"/>
      <c r="U18" s="160"/>
      <c r="V18" s="134"/>
      <c r="W18" s="168"/>
      <c r="X18" s="173">
        <f t="shared" si="1"/>
        <v>0</v>
      </c>
      <c r="Z18" s="160"/>
      <c r="AA18" s="161"/>
      <c r="AB18" s="160"/>
      <c r="AC18" s="161"/>
      <c r="AD18" s="160"/>
      <c r="AE18" s="168"/>
      <c r="AF18" s="160"/>
      <c r="AG18" s="161"/>
      <c r="AH18" s="160"/>
      <c r="AI18" s="168"/>
      <c r="AJ18" s="173">
        <f t="shared" si="2"/>
        <v>0</v>
      </c>
    </row>
    <row r="19" spans="1:36" s="28" customFormat="1" ht="15" customHeight="1" x14ac:dyDescent="0.15">
      <c r="A19" s="28">
        <v>10</v>
      </c>
      <c r="B19" s="103"/>
      <c r="C19" s="103"/>
      <c r="D19" s="103"/>
      <c r="E19" s="99" t="s">
        <v>71</v>
      </c>
      <c r="F19" s="232"/>
      <c r="G19" s="107"/>
      <c r="H19" s="149"/>
      <c r="I19" s="99" t="s">
        <v>61</v>
      </c>
      <c r="J19" s="99"/>
      <c r="L19" s="134">
        <v>43466</v>
      </c>
      <c r="M19" s="189">
        <v>43653</v>
      </c>
      <c r="N19" s="157">
        <f t="shared" si="0"/>
        <v>6.1838624338624344</v>
      </c>
      <c r="O19" s="160"/>
      <c r="P19" s="134"/>
      <c r="Q19" s="161"/>
      <c r="R19" s="160"/>
      <c r="S19" s="134"/>
      <c r="T19" s="161"/>
      <c r="U19" s="160"/>
      <c r="V19" s="134"/>
      <c r="W19" s="168"/>
      <c r="X19" s="173">
        <f t="shared" si="1"/>
        <v>0</v>
      </c>
      <c r="Z19" s="160"/>
      <c r="AA19" s="161"/>
      <c r="AB19" s="160"/>
      <c r="AC19" s="161"/>
      <c r="AD19" s="160"/>
      <c r="AE19" s="168"/>
      <c r="AF19" s="160"/>
      <c r="AG19" s="161"/>
      <c r="AH19" s="160"/>
      <c r="AI19" s="168"/>
      <c r="AJ19" s="173">
        <f t="shared" si="2"/>
        <v>0</v>
      </c>
    </row>
    <row r="20" spans="1:36" s="28" customFormat="1" ht="15" customHeight="1" x14ac:dyDescent="0.15">
      <c r="A20" s="28">
        <v>11</v>
      </c>
      <c r="B20" s="103"/>
      <c r="C20" s="103"/>
      <c r="D20" s="103"/>
      <c r="E20" s="99" t="s">
        <v>71</v>
      </c>
      <c r="F20" s="232"/>
      <c r="G20" s="107"/>
      <c r="H20" s="149"/>
      <c r="I20" s="99" t="s">
        <v>61</v>
      </c>
      <c r="J20" s="99">
        <v>1</v>
      </c>
      <c r="L20" s="134">
        <v>43466</v>
      </c>
      <c r="M20" s="134">
        <v>43830</v>
      </c>
      <c r="N20" s="157">
        <f t="shared" si="0"/>
        <v>12.037037037037038</v>
      </c>
      <c r="O20" s="160"/>
      <c r="P20" s="134" t="s">
        <v>72</v>
      </c>
      <c r="Q20" s="161"/>
      <c r="R20" s="160"/>
      <c r="S20" s="134"/>
      <c r="T20" s="161"/>
      <c r="U20" s="160"/>
      <c r="V20" s="134"/>
      <c r="W20" s="168"/>
      <c r="X20" s="173">
        <f t="shared" si="1"/>
        <v>0</v>
      </c>
      <c r="Z20" s="160"/>
      <c r="AA20" s="161"/>
      <c r="AB20" s="160"/>
      <c r="AC20" s="161"/>
      <c r="AD20" s="160"/>
      <c r="AE20" s="168"/>
      <c r="AF20" s="160"/>
      <c r="AG20" s="161"/>
      <c r="AH20" s="160"/>
      <c r="AI20" s="168"/>
      <c r="AJ20" s="173">
        <f t="shared" si="2"/>
        <v>0</v>
      </c>
    </row>
    <row r="21" spans="1:36" s="28" customFormat="1" ht="15" customHeight="1" x14ac:dyDescent="0.15">
      <c r="A21" s="28">
        <v>12</v>
      </c>
      <c r="B21" s="103"/>
      <c r="C21" s="103"/>
      <c r="D21" s="103"/>
      <c r="E21" s="99" t="s">
        <v>73</v>
      </c>
      <c r="F21" s="232"/>
      <c r="G21" s="107"/>
      <c r="H21" s="149"/>
      <c r="I21" s="99" t="s">
        <v>61</v>
      </c>
      <c r="J21" s="99"/>
      <c r="L21" s="134">
        <v>43466</v>
      </c>
      <c r="M21" s="134">
        <v>43830</v>
      </c>
      <c r="N21" s="157">
        <f t="shared" si="0"/>
        <v>12.037037037037038</v>
      </c>
      <c r="O21" s="160"/>
      <c r="P21" s="134"/>
      <c r="Q21" s="161"/>
      <c r="R21" s="160"/>
      <c r="S21" s="134" t="s">
        <v>72</v>
      </c>
      <c r="T21" s="161"/>
      <c r="U21" s="160"/>
      <c r="V21" s="134"/>
      <c r="W21" s="168"/>
      <c r="X21" s="173">
        <f t="shared" si="1"/>
        <v>0</v>
      </c>
      <c r="Z21" s="160"/>
      <c r="AA21" s="161"/>
      <c r="AB21" s="160"/>
      <c r="AC21" s="161"/>
      <c r="AD21" s="160"/>
      <c r="AE21" s="168"/>
      <c r="AF21" s="160"/>
      <c r="AG21" s="161"/>
      <c r="AH21" s="160"/>
      <c r="AI21" s="168"/>
      <c r="AJ21" s="173">
        <f t="shared" si="2"/>
        <v>0</v>
      </c>
    </row>
    <row r="22" spans="1:36" s="28" customFormat="1" ht="15" customHeight="1" x14ac:dyDescent="0.15">
      <c r="A22" s="28">
        <v>13</v>
      </c>
      <c r="B22" s="103"/>
      <c r="C22" s="103"/>
      <c r="D22" s="103"/>
      <c r="E22" s="99" t="s">
        <v>73</v>
      </c>
      <c r="F22" s="232"/>
      <c r="G22" s="107"/>
      <c r="H22" s="149"/>
      <c r="I22" s="99" t="s">
        <v>61</v>
      </c>
      <c r="J22" s="99">
        <v>1</v>
      </c>
      <c r="L22" s="134">
        <v>43466</v>
      </c>
      <c r="M22" s="134">
        <v>43830</v>
      </c>
      <c r="N22" s="157">
        <f t="shared" si="0"/>
        <v>12.037037037037038</v>
      </c>
      <c r="O22" s="160"/>
      <c r="P22" s="134"/>
      <c r="Q22" s="161"/>
      <c r="R22" s="160"/>
      <c r="S22" s="134"/>
      <c r="T22" s="161"/>
      <c r="U22" s="160"/>
      <c r="V22" s="134"/>
      <c r="W22" s="168"/>
      <c r="X22" s="173">
        <f t="shared" si="1"/>
        <v>0</v>
      </c>
      <c r="Z22" s="160"/>
      <c r="AA22" s="161"/>
      <c r="AB22" s="160"/>
      <c r="AC22" s="161"/>
      <c r="AD22" s="160"/>
      <c r="AE22" s="168"/>
      <c r="AF22" s="160"/>
      <c r="AG22" s="161"/>
      <c r="AH22" s="160"/>
      <c r="AI22" s="168"/>
      <c r="AJ22" s="173">
        <f t="shared" si="2"/>
        <v>0</v>
      </c>
    </row>
    <row r="23" spans="1:36" s="28" customFormat="1" ht="15" customHeight="1" x14ac:dyDescent="0.15">
      <c r="A23" s="28">
        <v>14</v>
      </c>
      <c r="B23" s="103"/>
      <c r="C23" s="103"/>
      <c r="D23" s="103"/>
      <c r="E23" s="99" t="s">
        <v>71</v>
      </c>
      <c r="F23" s="232"/>
      <c r="G23" s="107"/>
      <c r="H23" s="149"/>
      <c r="I23" s="99" t="s">
        <v>61</v>
      </c>
      <c r="J23" s="99"/>
      <c r="L23" s="134">
        <v>43466</v>
      </c>
      <c r="M23" s="134">
        <v>43830</v>
      </c>
      <c r="N23" s="157">
        <f t="shared" si="0"/>
        <v>12.037037037037038</v>
      </c>
      <c r="O23" s="160"/>
      <c r="P23" s="134"/>
      <c r="Q23" s="161"/>
      <c r="R23" s="160"/>
      <c r="S23" s="134"/>
      <c r="T23" s="161"/>
      <c r="U23" s="160"/>
      <c r="V23" s="134"/>
      <c r="W23" s="168"/>
      <c r="X23" s="173">
        <f t="shared" si="1"/>
        <v>0</v>
      </c>
      <c r="Z23" s="160"/>
      <c r="AA23" s="161"/>
      <c r="AB23" s="160"/>
      <c r="AC23" s="161"/>
      <c r="AD23" s="160"/>
      <c r="AE23" s="168"/>
      <c r="AF23" s="160"/>
      <c r="AG23" s="161"/>
      <c r="AH23" s="160"/>
      <c r="AI23" s="168"/>
      <c r="AJ23" s="173">
        <f t="shared" si="2"/>
        <v>0</v>
      </c>
    </row>
    <row r="24" spans="1:36" s="28" customFormat="1" ht="15" customHeight="1" x14ac:dyDescent="0.15">
      <c r="A24" s="28">
        <v>15</v>
      </c>
      <c r="B24" s="103"/>
      <c r="C24" s="103"/>
      <c r="D24" s="103"/>
      <c r="E24" s="99" t="s">
        <v>71</v>
      </c>
      <c r="F24" s="232"/>
      <c r="G24" s="107"/>
      <c r="H24" s="149"/>
      <c r="I24" s="99" t="s">
        <v>10</v>
      </c>
      <c r="J24" s="99">
        <v>1</v>
      </c>
      <c r="L24" s="134">
        <v>43466</v>
      </c>
      <c r="M24" s="134">
        <v>43830</v>
      </c>
      <c r="N24" s="157">
        <f t="shared" si="0"/>
        <v>12.037037037037038</v>
      </c>
      <c r="O24" s="160"/>
      <c r="P24" s="134"/>
      <c r="Q24" s="161"/>
      <c r="R24" s="160"/>
      <c r="S24" s="134"/>
      <c r="T24" s="161"/>
      <c r="U24" s="160"/>
      <c r="V24" s="134"/>
      <c r="W24" s="168"/>
      <c r="X24" s="173">
        <f t="shared" si="1"/>
        <v>0</v>
      </c>
      <c r="Z24" s="160"/>
      <c r="AA24" s="161"/>
      <c r="AB24" s="160"/>
      <c r="AC24" s="161"/>
      <c r="AD24" s="160"/>
      <c r="AE24" s="168"/>
      <c r="AF24" s="160"/>
      <c r="AG24" s="161"/>
      <c r="AH24" s="160"/>
      <c r="AI24" s="168"/>
      <c r="AJ24" s="173">
        <f t="shared" si="2"/>
        <v>0</v>
      </c>
    </row>
    <row r="25" spans="1:36" s="28" customFormat="1" ht="15" customHeight="1" x14ac:dyDescent="0.15">
      <c r="A25" s="28">
        <v>16</v>
      </c>
      <c r="B25" s="103"/>
      <c r="C25" s="103"/>
      <c r="D25" s="103"/>
      <c r="E25" s="99" t="s">
        <v>71</v>
      </c>
      <c r="F25" s="232"/>
      <c r="G25" s="107"/>
      <c r="H25" s="149"/>
      <c r="I25" s="99" t="s">
        <v>10</v>
      </c>
      <c r="J25" s="99"/>
      <c r="L25" s="134">
        <v>43466</v>
      </c>
      <c r="M25" s="134">
        <v>43830</v>
      </c>
      <c r="N25" s="157">
        <f t="shared" si="0"/>
        <v>12.037037037037038</v>
      </c>
      <c r="O25" s="160"/>
      <c r="P25" s="134"/>
      <c r="Q25" s="161"/>
      <c r="R25" s="160"/>
      <c r="S25" s="134"/>
      <c r="T25" s="161"/>
      <c r="U25" s="160"/>
      <c r="V25" s="134"/>
      <c r="W25" s="168"/>
      <c r="X25" s="173">
        <f t="shared" si="1"/>
        <v>0</v>
      </c>
      <c r="Z25" s="160"/>
      <c r="AA25" s="161"/>
      <c r="AB25" s="160"/>
      <c r="AC25" s="161"/>
      <c r="AD25" s="160"/>
      <c r="AE25" s="168"/>
      <c r="AF25" s="160"/>
      <c r="AG25" s="161"/>
      <c r="AH25" s="160"/>
      <c r="AI25" s="168"/>
      <c r="AJ25" s="173">
        <f t="shared" si="2"/>
        <v>0</v>
      </c>
    </row>
    <row r="26" spans="1:36" s="28" customFormat="1" ht="15" customHeight="1" x14ac:dyDescent="0.15">
      <c r="A26" s="28">
        <v>17</v>
      </c>
      <c r="B26" s="103"/>
      <c r="C26" s="103"/>
      <c r="D26" s="103"/>
      <c r="E26" s="99" t="s">
        <v>73</v>
      </c>
      <c r="F26" s="232"/>
      <c r="G26" s="107"/>
      <c r="H26" s="149"/>
      <c r="I26" s="99" t="s">
        <v>10</v>
      </c>
      <c r="J26" s="99">
        <v>1</v>
      </c>
      <c r="L26" s="134">
        <v>43466</v>
      </c>
      <c r="M26" s="134">
        <v>43830</v>
      </c>
      <c r="N26" s="157">
        <f t="shared" si="0"/>
        <v>12.037037037037038</v>
      </c>
      <c r="O26" s="160"/>
      <c r="P26" s="134"/>
      <c r="Q26" s="161"/>
      <c r="R26" s="160"/>
      <c r="S26" s="134"/>
      <c r="T26" s="161"/>
      <c r="U26" s="160"/>
      <c r="V26" s="134"/>
      <c r="W26" s="168"/>
      <c r="X26" s="173">
        <f t="shared" si="1"/>
        <v>0</v>
      </c>
      <c r="Z26" s="160"/>
      <c r="AA26" s="161"/>
      <c r="AB26" s="160"/>
      <c r="AC26" s="161"/>
      <c r="AD26" s="160"/>
      <c r="AE26" s="168"/>
      <c r="AF26" s="160"/>
      <c r="AG26" s="161"/>
      <c r="AH26" s="160"/>
      <c r="AI26" s="168"/>
      <c r="AJ26" s="173">
        <f t="shared" si="2"/>
        <v>0</v>
      </c>
    </row>
    <row r="27" spans="1:36" s="28" customFormat="1" ht="15" customHeight="1" x14ac:dyDescent="0.15">
      <c r="A27" s="28">
        <v>18</v>
      </c>
      <c r="B27" s="103"/>
      <c r="C27" s="103"/>
      <c r="D27" s="103"/>
      <c r="E27" s="99" t="s">
        <v>73</v>
      </c>
      <c r="F27" s="232"/>
      <c r="G27" s="107"/>
      <c r="H27" s="149"/>
      <c r="I27" s="99" t="s">
        <v>61</v>
      </c>
      <c r="J27" s="99">
        <v>1</v>
      </c>
      <c r="L27" s="134">
        <v>43466</v>
      </c>
      <c r="M27" s="134">
        <v>43830</v>
      </c>
      <c r="N27" s="157">
        <f t="shared" si="0"/>
        <v>12.037037037037038</v>
      </c>
      <c r="O27" s="160"/>
      <c r="P27" s="134"/>
      <c r="Q27" s="161"/>
      <c r="R27" s="160"/>
      <c r="S27" s="134"/>
      <c r="T27" s="161"/>
      <c r="U27" s="160"/>
      <c r="V27" s="134"/>
      <c r="W27" s="168"/>
      <c r="X27" s="173">
        <f t="shared" si="1"/>
        <v>0</v>
      </c>
      <c r="Z27" s="160"/>
      <c r="AA27" s="161"/>
      <c r="AB27" s="160"/>
      <c r="AC27" s="161"/>
      <c r="AD27" s="160"/>
      <c r="AE27" s="168"/>
      <c r="AF27" s="160"/>
      <c r="AG27" s="161"/>
      <c r="AH27" s="160"/>
      <c r="AI27" s="168"/>
      <c r="AJ27" s="173">
        <f t="shared" si="2"/>
        <v>0</v>
      </c>
    </row>
    <row r="28" spans="1:36" s="28" customFormat="1" ht="15" customHeight="1" x14ac:dyDescent="0.15">
      <c r="A28" s="28">
        <v>19</v>
      </c>
      <c r="B28" s="103"/>
      <c r="C28" s="103"/>
      <c r="D28" s="103"/>
      <c r="E28" s="99" t="s">
        <v>71</v>
      </c>
      <c r="F28" s="232"/>
      <c r="G28" s="107"/>
      <c r="H28" s="149"/>
      <c r="I28" s="99" t="s">
        <v>10</v>
      </c>
      <c r="J28" s="99">
        <v>1</v>
      </c>
      <c r="L28" s="134">
        <v>43466</v>
      </c>
      <c r="M28" s="134">
        <v>43830</v>
      </c>
      <c r="N28" s="157">
        <f t="shared" si="0"/>
        <v>12.037037037037038</v>
      </c>
      <c r="O28" s="160"/>
      <c r="P28" s="134"/>
      <c r="Q28" s="161"/>
      <c r="R28" s="160"/>
      <c r="S28" s="134"/>
      <c r="T28" s="161"/>
      <c r="U28" s="160"/>
      <c r="V28" s="134"/>
      <c r="W28" s="168"/>
      <c r="X28" s="173">
        <f t="shared" si="1"/>
        <v>0</v>
      </c>
      <c r="Z28" s="160"/>
      <c r="AA28" s="161"/>
      <c r="AB28" s="160"/>
      <c r="AC28" s="161"/>
      <c r="AD28" s="160"/>
      <c r="AE28" s="168"/>
      <c r="AF28" s="160"/>
      <c r="AG28" s="161"/>
      <c r="AH28" s="160"/>
      <c r="AI28" s="168"/>
      <c r="AJ28" s="173">
        <f t="shared" si="2"/>
        <v>0</v>
      </c>
    </row>
    <row r="29" spans="1:36" s="28" customFormat="1" ht="15" customHeight="1" x14ac:dyDescent="0.15">
      <c r="A29" s="28">
        <v>20</v>
      </c>
      <c r="B29" s="103"/>
      <c r="C29" s="103"/>
      <c r="D29" s="103"/>
      <c r="E29" s="99" t="s">
        <v>71</v>
      </c>
      <c r="F29" s="232"/>
      <c r="G29" s="107"/>
      <c r="H29" s="149"/>
      <c r="I29" s="99" t="s">
        <v>61</v>
      </c>
      <c r="J29" s="99"/>
      <c r="L29" s="134">
        <v>43466</v>
      </c>
      <c r="M29" s="134">
        <v>43830</v>
      </c>
      <c r="N29" s="157">
        <f t="shared" si="0"/>
        <v>12.037037037037038</v>
      </c>
      <c r="O29" s="160"/>
      <c r="P29" s="134"/>
      <c r="Q29" s="161"/>
      <c r="R29" s="160"/>
      <c r="S29" s="134"/>
      <c r="T29" s="161"/>
      <c r="U29" s="160"/>
      <c r="V29" s="134"/>
      <c r="W29" s="168"/>
      <c r="X29" s="173">
        <f t="shared" si="1"/>
        <v>0</v>
      </c>
      <c r="Z29" s="160"/>
      <c r="AA29" s="161"/>
      <c r="AB29" s="160"/>
      <c r="AC29" s="161"/>
      <c r="AD29" s="160"/>
      <c r="AE29" s="168"/>
      <c r="AF29" s="160"/>
      <c r="AG29" s="161"/>
      <c r="AH29" s="160"/>
      <c r="AI29" s="168"/>
      <c r="AJ29" s="173">
        <f t="shared" si="2"/>
        <v>0</v>
      </c>
    </row>
    <row r="30" spans="1:36" s="28" customFormat="1" ht="15" customHeight="1" x14ac:dyDescent="0.15">
      <c r="A30" s="28">
        <v>21</v>
      </c>
      <c r="B30" s="103"/>
      <c r="C30" s="103"/>
      <c r="D30" s="103"/>
      <c r="E30" s="99" t="s">
        <v>71</v>
      </c>
      <c r="F30" s="232"/>
      <c r="G30" s="107"/>
      <c r="H30" s="149"/>
      <c r="I30" s="99" t="s">
        <v>61</v>
      </c>
      <c r="J30" s="99">
        <v>1</v>
      </c>
      <c r="L30" s="134">
        <v>43466</v>
      </c>
      <c r="M30" s="134">
        <v>43830</v>
      </c>
      <c r="N30" s="157">
        <f t="shared" si="0"/>
        <v>12.037037037037038</v>
      </c>
      <c r="O30" s="160"/>
      <c r="P30" s="134"/>
      <c r="Q30" s="161"/>
      <c r="R30" s="160"/>
      <c r="S30" s="134"/>
      <c r="T30" s="161"/>
      <c r="U30" s="160"/>
      <c r="V30" s="134"/>
      <c r="W30" s="168"/>
      <c r="X30" s="173">
        <f t="shared" si="1"/>
        <v>0</v>
      </c>
      <c r="Z30" s="160"/>
      <c r="AA30" s="161"/>
      <c r="AB30" s="160"/>
      <c r="AC30" s="161"/>
      <c r="AD30" s="160"/>
      <c r="AE30" s="168"/>
      <c r="AF30" s="160"/>
      <c r="AG30" s="161"/>
      <c r="AH30" s="160"/>
      <c r="AI30" s="168"/>
      <c r="AJ30" s="173">
        <f t="shared" si="2"/>
        <v>0</v>
      </c>
    </row>
    <row r="31" spans="1:36" s="28" customFormat="1" ht="15" customHeight="1" x14ac:dyDescent="0.15">
      <c r="A31" s="28">
        <v>22</v>
      </c>
      <c r="B31" s="103"/>
      <c r="C31" s="103"/>
      <c r="D31" s="103"/>
      <c r="E31" s="99" t="s">
        <v>73</v>
      </c>
      <c r="F31" s="232"/>
      <c r="G31" s="107"/>
      <c r="H31" s="149"/>
      <c r="I31" s="99" t="s">
        <v>10</v>
      </c>
      <c r="J31" s="99">
        <v>1</v>
      </c>
      <c r="L31" s="134">
        <v>43466</v>
      </c>
      <c r="M31" s="189">
        <v>43579</v>
      </c>
      <c r="N31" s="157">
        <f t="shared" si="0"/>
        <v>3.736772486772487</v>
      </c>
      <c r="O31" s="160"/>
      <c r="P31" s="134"/>
      <c r="Q31" s="161"/>
      <c r="R31" s="160"/>
      <c r="S31" s="134"/>
      <c r="T31" s="161"/>
      <c r="U31" s="160"/>
      <c r="V31" s="134"/>
      <c r="W31" s="168"/>
      <c r="X31" s="173">
        <f t="shared" si="1"/>
        <v>0</v>
      </c>
      <c r="Z31" s="160"/>
      <c r="AA31" s="161"/>
      <c r="AB31" s="160"/>
      <c r="AC31" s="161"/>
      <c r="AD31" s="160"/>
      <c r="AE31" s="168"/>
      <c r="AF31" s="160"/>
      <c r="AG31" s="161"/>
      <c r="AH31" s="160"/>
      <c r="AI31" s="168"/>
      <c r="AJ31" s="173">
        <f t="shared" si="2"/>
        <v>0</v>
      </c>
    </row>
    <row r="32" spans="1:36" s="28" customFormat="1" ht="15" customHeight="1" x14ac:dyDescent="0.15">
      <c r="A32" s="28">
        <v>23</v>
      </c>
      <c r="B32" s="103"/>
      <c r="C32" s="103"/>
      <c r="D32" s="103"/>
      <c r="E32" s="99" t="s">
        <v>73</v>
      </c>
      <c r="F32" s="232"/>
      <c r="G32" s="107"/>
      <c r="H32" s="149"/>
      <c r="I32" s="99" t="s">
        <v>61</v>
      </c>
      <c r="J32" s="99"/>
      <c r="L32" s="134">
        <v>43466</v>
      </c>
      <c r="M32" s="189">
        <v>43553</v>
      </c>
      <c r="N32" s="157">
        <f t="shared" si="0"/>
        <v>2.876984126984127</v>
      </c>
      <c r="O32" s="160"/>
      <c r="P32" s="134"/>
      <c r="Q32" s="161"/>
      <c r="R32" s="160"/>
      <c r="S32" s="134"/>
      <c r="T32" s="161"/>
      <c r="U32" s="160"/>
      <c r="V32" s="134"/>
      <c r="W32" s="168"/>
      <c r="X32" s="173">
        <f t="shared" si="1"/>
        <v>0</v>
      </c>
      <c r="Z32" s="160"/>
      <c r="AA32" s="161"/>
      <c r="AB32" s="160"/>
      <c r="AC32" s="161"/>
      <c r="AD32" s="160"/>
      <c r="AE32" s="168"/>
      <c r="AF32" s="160"/>
      <c r="AG32" s="161"/>
      <c r="AH32" s="160"/>
      <c r="AI32" s="168"/>
      <c r="AJ32" s="173">
        <f t="shared" si="2"/>
        <v>0</v>
      </c>
    </row>
    <row r="33" spans="1:36" s="28" customFormat="1" ht="15" customHeight="1" x14ac:dyDescent="0.15">
      <c r="A33" s="28">
        <v>24</v>
      </c>
      <c r="B33" s="103"/>
      <c r="C33" s="103"/>
      <c r="D33" s="103"/>
      <c r="E33" s="99" t="s">
        <v>71</v>
      </c>
      <c r="F33" s="232"/>
      <c r="G33" s="107"/>
      <c r="H33" s="149"/>
      <c r="I33" s="99" t="s">
        <v>61</v>
      </c>
      <c r="J33" s="99">
        <v>1</v>
      </c>
      <c r="L33" s="134">
        <v>43466</v>
      </c>
      <c r="M33" s="189">
        <v>43579</v>
      </c>
      <c r="N33" s="157">
        <f t="shared" si="0"/>
        <v>3.736772486772487</v>
      </c>
      <c r="O33" s="160"/>
      <c r="P33" s="134"/>
      <c r="Q33" s="161"/>
      <c r="R33" s="160"/>
      <c r="S33" s="134"/>
      <c r="T33" s="161"/>
      <c r="U33" s="160"/>
      <c r="V33" s="134"/>
      <c r="W33" s="168"/>
      <c r="X33" s="173">
        <f t="shared" si="1"/>
        <v>0</v>
      </c>
      <c r="Z33" s="160"/>
      <c r="AA33" s="161"/>
      <c r="AB33" s="160"/>
      <c r="AC33" s="161"/>
      <c r="AD33" s="160"/>
      <c r="AE33" s="168"/>
      <c r="AF33" s="160"/>
      <c r="AG33" s="161"/>
      <c r="AH33" s="160"/>
      <c r="AI33" s="168"/>
      <c r="AJ33" s="173">
        <f t="shared" si="2"/>
        <v>0</v>
      </c>
    </row>
    <row r="34" spans="1:36" s="28" customFormat="1" ht="15" customHeight="1" x14ac:dyDescent="0.15">
      <c r="A34" s="28">
        <v>25</v>
      </c>
      <c r="B34" s="103"/>
      <c r="C34" s="103"/>
      <c r="D34" s="103"/>
      <c r="E34" s="99" t="s">
        <v>71</v>
      </c>
      <c r="F34" s="232"/>
      <c r="G34" s="107"/>
      <c r="H34" s="149"/>
      <c r="I34" s="99" t="s">
        <v>61</v>
      </c>
      <c r="J34" s="99"/>
      <c r="L34" s="134">
        <v>43466</v>
      </c>
      <c r="M34" s="134">
        <v>43830</v>
      </c>
      <c r="N34" s="157">
        <f t="shared" si="0"/>
        <v>12.037037037037038</v>
      </c>
      <c r="O34" s="160"/>
      <c r="P34" s="134"/>
      <c r="Q34" s="161"/>
      <c r="R34" s="160"/>
      <c r="S34" s="134"/>
      <c r="T34" s="161"/>
      <c r="U34" s="160"/>
      <c r="V34" s="134"/>
      <c r="W34" s="168"/>
      <c r="X34" s="173">
        <f t="shared" si="1"/>
        <v>0</v>
      </c>
      <c r="Z34" s="160"/>
      <c r="AA34" s="161"/>
      <c r="AB34" s="160"/>
      <c r="AC34" s="161"/>
      <c r="AD34" s="160"/>
      <c r="AE34" s="168"/>
      <c r="AF34" s="160"/>
      <c r="AG34" s="161"/>
      <c r="AH34" s="160"/>
      <c r="AI34" s="168"/>
      <c r="AJ34" s="173">
        <f t="shared" si="2"/>
        <v>0</v>
      </c>
    </row>
    <row r="35" spans="1:36" s="28" customFormat="1" ht="15" customHeight="1" x14ac:dyDescent="0.15">
      <c r="A35" s="28">
        <v>26</v>
      </c>
      <c r="B35" s="103"/>
      <c r="C35" s="103"/>
      <c r="D35" s="103"/>
      <c r="E35" s="99" t="s">
        <v>71</v>
      </c>
      <c r="F35" s="232"/>
      <c r="G35" s="107"/>
      <c r="H35" s="149"/>
      <c r="I35" s="99" t="s">
        <v>61</v>
      </c>
      <c r="J35" s="99">
        <v>1</v>
      </c>
      <c r="L35" s="134">
        <v>43466</v>
      </c>
      <c r="M35" s="134">
        <v>43830</v>
      </c>
      <c r="N35" s="157">
        <f t="shared" si="0"/>
        <v>12.037037037037038</v>
      </c>
      <c r="O35" s="160"/>
      <c r="P35" s="134"/>
      <c r="Q35" s="161"/>
      <c r="R35" s="160"/>
      <c r="S35" s="134"/>
      <c r="T35" s="161"/>
      <c r="U35" s="160"/>
      <c r="V35" s="134"/>
      <c r="W35" s="168"/>
      <c r="X35" s="173">
        <f t="shared" si="1"/>
        <v>0</v>
      </c>
      <c r="Z35" s="160"/>
      <c r="AA35" s="161"/>
      <c r="AB35" s="160"/>
      <c r="AC35" s="161"/>
      <c r="AD35" s="160"/>
      <c r="AE35" s="168"/>
      <c r="AF35" s="160"/>
      <c r="AG35" s="161"/>
      <c r="AH35" s="160"/>
      <c r="AI35" s="168"/>
      <c r="AJ35" s="173">
        <f t="shared" si="2"/>
        <v>0</v>
      </c>
    </row>
    <row r="36" spans="1:36" s="28" customFormat="1" ht="15" customHeight="1" x14ac:dyDescent="0.15">
      <c r="A36" s="28">
        <v>27</v>
      </c>
      <c r="B36" s="103"/>
      <c r="C36" s="103"/>
      <c r="D36" s="103"/>
      <c r="E36" s="99" t="s">
        <v>73</v>
      </c>
      <c r="F36" s="232"/>
      <c r="G36" s="107"/>
      <c r="H36" s="149"/>
      <c r="I36" s="99" t="s">
        <v>61</v>
      </c>
      <c r="J36" s="99"/>
      <c r="L36" s="134">
        <v>43466</v>
      </c>
      <c r="M36" s="134">
        <v>43830</v>
      </c>
      <c r="N36" s="157">
        <f t="shared" si="0"/>
        <v>12.037037037037038</v>
      </c>
      <c r="O36" s="160"/>
      <c r="P36" s="134"/>
      <c r="Q36" s="161"/>
      <c r="R36" s="160"/>
      <c r="S36" s="134"/>
      <c r="T36" s="161"/>
      <c r="U36" s="160"/>
      <c r="V36" s="134"/>
      <c r="W36" s="168"/>
      <c r="X36" s="173">
        <f t="shared" si="1"/>
        <v>0</v>
      </c>
      <c r="Z36" s="160"/>
      <c r="AA36" s="161"/>
      <c r="AB36" s="160"/>
      <c r="AC36" s="161"/>
      <c r="AD36" s="160"/>
      <c r="AE36" s="168"/>
      <c r="AF36" s="160"/>
      <c r="AG36" s="161"/>
      <c r="AH36" s="160"/>
      <c r="AI36" s="168"/>
      <c r="AJ36" s="173">
        <f t="shared" si="2"/>
        <v>0</v>
      </c>
    </row>
    <row r="37" spans="1:36" s="28" customFormat="1" ht="15" customHeight="1" x14ac:dyDescent="0.15">
      <c r="A37" s="28">
        <v>28</v>
      </c>
      <c r="B37" s="103"/>
      <c r="C37" s="103"/>
      <c r="D37" s="103"/>
      <c r="E37" s="99" t="s">
        <v>73</v>
      </c>
      <c r="F37" s="232"/>
      <c r="G37" s="107"/>
      <c r="H37" s="149"/>
      <c r="I37" s="99" t="s">
        <v>10</v>
      </c>
      <c r="J37" s="99">
        <v>1</v>
      </c>
      <c r="L37" s="134">
        <v>43466</v>
      </c>
      <c r="M37" s="134">
        <v>43830</v>
      </c>
      <c r="N37" s="157">
        <f t="shared" si="0"/>
        <v>12.037037037037038</v>
      </c>
      <c r="O37" s="160"/>
      <c r="P37" s="134"/>
      <c r="Q37" s="161"/>
      <c r="R37" s="160"/>
      <c r="S37" s="134"/>
      <c r="T37" s="161"/>
      <c r="U37" s="160"/>
      <c r="V37" s="134"/>
      <c r="W37" s="168"/>
      <c r="X37" s="173">
        <f t="shared" si="1"/>
        <v>0</v>
      </c>
      <c r="Z37" s="160"/>
      <c r="AA37" s="161"/>
      <c r="AB37" s="160"/>
      <c r="AC37" s="161"/>
      <c r="AD37" s="160"/>
      <c r="AE37" s="168"/>
      <c r="AF37" s="160"/>
      <c r="AG37" s="161"/>
      <c r="AH37" s="160"/>
      <c r="AI37" s="168"/>
      <c r="AJ37" s="173">
        <f t="shared" si="2"/>
        <v>0</v>
      </c>
    </row>
    <row r="38" spans="1:36" s="28" customFormat="1" ht="15" customHeight="1" x14ac:dyDescent="0.15">
      <c r="A38" s="28">
        <v>29</v>
      </c>
      <c r="B38" s="103"/>
      <c r="C38" s="103"/>
      <c r="D38" s="103"/>
      <c r="E38" s="99" t="s">
        <v>71</v>
      </c>
      <c r="F38" s="232"/>
      <c r="G38" s="107"/>
      <c r="H38" s="149"/>
      <c r="I38" s="99" t="s">
        <v>10</v>
      </c>
      <c r="J38" s="99">
        <v>1</v>
      </c>
      <c r="L38" s="134">
        <v>43466</v>
      </c>
      <c r="M38" s="189">
        <v>43521</v>
      </c>
      <c r="N38" s="157">
        <f t="shared" si="0"/>
        <v>1.8187830687830688</v>
      </c>
      <c r="O38" s="162"/>
      <c r="P38" s="134"/>
      <c r="Q38" s="163"/>
      <c r="R38" s="162"/>
      <c r="S38" s="134"/>
      <c r="T38" s="163"/>
      <c r="U38" s="162"/>
      <c r="V38" s="134"/>
      <c r="W38" s="169"/>
      <c r="X38" s="173">
        <f t="shared" si="1"/>
        <v>0</v>
      </c>
      <c r="Z38" s="162"/>
      <c r="AA38" s="163"/>
      <c r="AB38" s="162"/>
      <c r="AC38" s="163"/>
      <c r="AD38" s="162"/>
      <c r="AE38" s="169"/>
      <c r="AF38" s="162"/>
      <c r="AG38" s="163"/>
      <c r="AH38" s="162"/>
      <c r="AI38" s="169"/>
      <c r="AJ38" s="173">
        <f t="shared" si="2"/>
        <v>0</v>
      </c>
    </row>
    <row r="39" spans="1:36" s="28" customFormat="1" ht="15" customHeight="1" x14ac:dyDescent="0.15">
      <c r="A39" s="28">
        <v>30</v>
      </c>
      <c r="B39" s="103"/>
      <c r="C39" s="103"/>
      <c r="D39" s="103"/>
      <c r="E39" s="99" t="s">
        <v>71</v>
      </c>
      <c r="F39" s="232"/>
      <c r="G39" s="107"/>
      <c r="H39" s="149"/>
      <c r="I39" s="99" t="s">
        <v>10</v>
      </c>
      <c r="J39" s="99"/>
      <c r="L39" s="134">
        <v>43466</v>
      </c>
      <c r="M39" s="134">
        <v>43830</v>
      </c>
      <c r="N39" s="157">
        <f t="shared" si="0"/>
        <v>12.037037037037038</v>
      </c>
      <c r="O39" s="162"/>
      <c r="P39" s="134"/>
      <c r="Q39" s="163"/>
      <c r="R39" s="162"/>
      <c r="S39" s="134"/>
      <c r="T39" s="163"/>
      <c r="U39" s="162"/>
      <c r="V39" s="134"/>
      <c r="W39" s="169"/>
      <c r="X39" s="173">
        <f t="shared" si="1"/>
        <v>0</v>
      </c>
      <c r="Z39" s="162"/>
      <c r="AA39" s="163"/>
      <c r="AB39" s="162"/>
      <c r="AC39" s="163"/>
      <c r="AD39" s="162"/>
      <c r="AE39" s="169"/>
      <c r="AF39" s="162"/>
      <c r="AG39" s="163"/>
      <c r="AH39" s="162"/>
      <c r="AI39" s="169"/>
      <c r="AJ39" s="173">
        <f t="shared" si="2"/>
        <v>0</v>
      </c>
    </row>
    <row r="40" spans="1:36" s="28" customFormat="1" ht="15" customHeight="1" x14ac:dyDescent="0.15">
      <c r="A40" s="28">
        <v>31</v>
      </c>
      <c r="B40" s="103"/>
      <c r="C40" s="103"/>
      <c r="D40" s="103"/>
      <c r="E40" s="99" t="s">
        <v>71</v>
      </c>
      <c r="F40" s="232"/>
      <c r="G40" s="107"/>
      <c r="H40" s="149"/>
      <c r="I40" s="99" t="s">
        <v>10</v>
      </c>
      <c r="J40" s="99">
        <v>1</v>
      </c>
      <c r="L40" s="134">
        <v>43466</v>
      </c>
      <c r="M40" s="134">
        <v>43830</v>
      </c>
      <c r="N40" s="157">
        <f t="shared" si="0"/>
        <v>12.037037037037038</v>
      </c>
      <c r="O40" s="162"/>
      <c r="P40" s="134"/>
      <c r="Q40" s="163"/>
      <c r="R40" s="162"/>
      <c r="S40" s="134"/>
      <c r="T40" s="163"/>
      <c r="U40" s="162"/>
      <c r="V40" s="134"/>
      <c r="W40" s="169"/>
      <c r="X40" s="173">
        <f t="shared" si="1"/>
        <v>0</v>
      </c>
      <c r="Z40" s="162"/>
      <c r="AA40" s="163"/>
      <c r="AB40" s="162"/>
      <c r="AC40" s="163"/>
      <c r="AD40" s="162"/>
      <c r="AE40" s="169"/>
      <c r="AF40" s="162"/>
      <c r="AG40" s="163"/>
      <c r="AH40" s="162"/>
      <c r="AI40" s="169"/>
      <c r="AJ40" s="173">
        <f t="shared" si="2"/>
        <v>0</v>
      </c>
    </row>
    <row r="41" spans="1:36" s="28" customFormat="1" ht="15" customHeight="1" x14ac:dyDescent="0.15">
      <c r="A41" s="28">
        <v>32</v>
      </c>
      <c r="B41" s="103"/>
      <c r="C41" s="103"/>
      <c r="D41" s="103"/>
      <c r="E41" s="99" t="s">
        <v>73</v>
      </c>
      <c r="F41" s="232"/>
      <c r="G41" s="107"/>
      <c r="H41" s="149"/>
      <c r="I41" s="99" t="s">
        <v>61</v>
      </c>
      <c r="J41" s="99">
        <v>1</v>
      </c>
      <c r="L41" s="134">
        <v>43466</v>
      </c>
      <c r="M41" s="134">
        <v>43830</v>
      </c>
      <c r="N41" s="157">
        <f t="shared" si="0"/>
        <v>12.037037037037038</v>
      </c>
      <c r="O41" s="162"/>
      <c r="P41" s="134"/>
      <c r="Q41" s="163"/>
      <c r="R41" s="162"/>
      <c r="S41" s="134"/>
      <c r="T41" s="163"/>
      <c r="U41" s="162"/>
      <c r="V41" s="134"/>
      <c r="W41" s="169"/>
      <c r="X41" s="173">
        <f t="shared" si="1"/>
        <v>0</v>
      </c>
      <c r="Z41" s="162"/>
      <c r="AA41" s="163"/>
      <c r="AB41" s="162"/>
      <c r="AC41" s="163"/>
      <c r="AD41" s="162"/>
      <c r="AE41" s="169"/>
      <c r="AF41" s="162"/>
      <c r="AG41" s="163"/>
      <c r="AH41" s="162"/>
      <c r="AI41" s="169"/>
      <c r="AJ41" s="173">
        <f t="shared" si="2"/>
        <v>0</v>
      </c>
    </row>
    <row r="42" spans="1:36" s="28" customFormat="1" ht="15" customHeight="1" x14ac:dyDescent="0.15">
      <c r="A42" s="28">
        <v>33</v>
      </c>
      <c r="B42" s="103"/>
      <c r="C42" s="103"/>
      <c r="D42" s="103"/>
      <c r="E42" s="99" t="s">
        <v>73</v>
      </c>
      <c r="F42" s="232"/>
      <c r="G42" s="107"/>
      <c r="H42" s="149"/>
      <c r="I42" s="99" t="s">
        <v>61</v>
      </c>
      <c r="J42" s="99">
        <v>1</v>
      </c>
      <c r="L42" s="134">
        <v>43466</v>
      </c>
      <c r="M42" s="189">
        <v>43494</v>
      </c>
      <c r="N42" s="157">
        <f t="shared" si="0"/>
        <v>0.92592592592592593</v>
      </c>
      <c r="O42" s="162"/>
      <c r="P42" s="134"/>
      <c r="Q42" s="163"/>
      <c r="R42" s="162"/>
      <c r="S42" s="134"/>
      <c r="T42" s="163"/>
      <c r="U42" s="162"/>
      <c r="V42" s="134"/>
      <c r="W42" s="169"/>
      <c r="X42" s="173">
        <f t="shared" si="1"/>
        <v>0</v>
      </c>
      <c r="Z42" s="162"/>
      <c r="AA42" s="163"/>
      <c r="AB42" s="162"/>
      <c r="AC42" s="163"/>
      <c r="AD42" s="162"/>
      <c r="AE42" s="169"/>
      <c r="AF42" s="162"/>
      <c r="AG42" s="163"/>
      <c r="AH42" s="162"/>
      <c r="AI42" s="169"/>
      <c r="AJ42" s="173">
        <f t="shared" si="2"/>
        <v>0</v>
      </c>
    </row>
    <row r="43" spans="1:36" s="28" customFormat="1" ht="15" customHeight="1" x14ac:dyDescent="0.15">
      <c r="A43" s="28">
        <v>34</v>
      </c>
      <c r="B43" s="103"/>
      <c r="C43" s="103"/>
      <c r="D43" s="103"/>
      <c r="E43" s="99" t="s">
        <v>71</v>
      </c>
      <c r="F43" s="232"/>
      <c r="G43" s="107"/>
      <c r="H43" s="149"/>
      <c r="I43" s="99" t="s">
        <v>61</v>
      </c>
      <c r="J43" s="99">
        <v>1</v>
      </c>
      <c r="L43" s="134">
        <v>43466</v>
      </c>
      <c r="M43" s="189">
        <v>43615</v>
      </c>
      <c r="N43" s="157">
        <f t="shared" si="0"/>
        <v>4.9272486772486772</v>
      </c>
      <c r="O43" s="162"/>
      <c r="P43" s="134"/>
      <c r="Q43" s="163"/>
      <c r="R43" s="162"/>
      <c r="S43" s="134"/>
      <c r="T43" s="163"/>
      <c r="U43" s="162"/>
      <c r="V43" s="134"/>
      <c r="W43" s="169"/>
      <c r="X43" s="173">
        <f t="shared" si="1"/>
        <v>0</v>
      </c>
      <c r="Z43" s="162"/>
      <c r="AA43" s="163"/>
      <c r="AB43" s="162"/>
      <c r="AC43" s="163"/>
      <c r="AD43" s="162"/>
      <c r="AE43" s="169"/>
      <c r="AF43" s="162"/>
      <c r="AG43" s="163"/>
      <c r="AH43" s="162"/>
      <c r="AI43" s="169"/>
      <c r="AJ43" s="173">
        <f t="shared" si="2"/>
        <v>0</v>
      </c>
    </row>
    <row r="44" spans="1:36" s="28" customFormat="1" ht="15" customHeight="1" x14ac:dyDescent="0.15">
      <c r="A44" s="28">
        <v>35</v>
      </c>
      <c r="B44" s="103"/>
      <c r="C44" s="103"/>
      <c r="D44" s="103"/>
      <c r="E44" s="99" t="s">
        <v>71</v>
      </c>
      <c r="F44" s="232"/>
      <c r="G44" s="107"/>
      <c r="H44" s="149"/>
      <c r="I44" s="99" t="s">
        <v>61</v>
      </c>
      <c r="J44" s="99"/>
      <c r="L44" s="134">
        <v>43466</v>
      </c>
      <c r="M44" s="189">
        <v>43615</v>
      </c>
      <c r="N44" s="157">
        <f t="shared" si="0"/>
        <v>4.9272486772486772</v>
      </c>
      <c r="O44" s="162"/>
      <c r="P44" s="134"/>
      <c r="Q44" s="163"/>
      <c r="R44" s="162"/>
      <c r="S44" s="134"/>
      <c r="T44" s="163"/>
      <c r="U44" s="162"/>
      <c r="V44" s="134"/>
      <c r="W44" s="169"/>
      <c r="X44" s="173">
        <f t="shared" si="1"/>
        <v>0</v>
      </c>
      <c r="Z44" s="162"/>
      <c r="AA44" s="163"/>
      <c r="AB44" s="162"/>
      <c r="AC44" s="163"/>
      <c r="AD44" s="162"/>
      <c r="AE44" s="169"/>
      <c r="AF44" s="162"/>
      <c r="AG44" s="163"/>
      <c r="AH44" s="162"/>
      <c r="AI44" s="169"/>
      <c r="AJ44" s="173">
        <f t="shared" si="2"/>
        <v>0</v>
      </c>
    </row>
    <row r="45" spans="1:36" s="28" customFormat="1" ht="15" customHeight="1" x14ac:dyDescent="0.15">
      <c r="A45" s="28">
        <v>36</v>
      </c>
      <c r="B45" s="103"/>
      <c r="C45" s="103"/>
      <c r="D45" s="103"/>
      <c r="E45" s="99" t="s">
        <v>71</v>
      </c>
      <c r="F45" s="232"/>
      <c r="G45" s="107"/>
      <c r="H45" s="149"/>
      <c r="I45" s="99" t="s">
        <v>61</v>
      </c>
      <c r="J45" s="99">
        <v>1</v>
      </c>
      <c r="L45" s="134">
        <v>43466</v>
      </c>
      <c r="M45" s="134">
        <v>43830</v>
      </c>
      <c r="N45" s="157">
        <f t="shared" si="0"/>
        <v>12.037037037037038</v>
      </c>
      <c r="O45" s="162"/>
      <c r="P45" s="134"/>
      <c r="Q45" s="163"/>
      <c r="R45" s="162"/>
      <c r="S45" s="134"/>
      <c r="T45" s="163"/>
      <c r="U45" s="162"/>
      <c r="V45" s="134"/>
      <c r="W45" s="169"/>
      <c r="X45" s="173">
        <f t="shared" si="1"/>
        <v>0</v>
      </c>
      <c r="Z45" s="162"/>
      <c r="AA45" s="163"/>
      <c r="AB45" s="162"/>
      <c r="AC45" s="163"/>
      <c r="AD45" s="162"/>
      <c r="AE45" s="169"/>
      <c r="AF45" s="162"/>
      <c r="AG45" s="163"/>
      <c r="AH45" s="162"/>
      <c r="AI45" s="169"/>
      <c r="AJ45" s="173">
        <f t="shared" si="2"/>
        <v>0</v>
      </c>
    </row>
    <row r="46" spans="1:36" s="28" customFormat="1" ht="15" customHeight="1" x14ac:dyDescent="0.15">
      <c r="A46" s="28">
        <v>37</v>
      </c>
      <c r="B46" s="103"/>
      <c r="C46" s="103"/>
      <c r="D46" s="103"/>
      <c r="E46" s="99" t="s">
        <v>73</v>
      </c>
      <c r="F46" s="232"/>
      <c r="G46" s="107"/>
      <c r="H46" s="149"/>
      <c r="I46" s="99" t="s">
        <v>10</v>
      </c>
      <c r="J46" s="99">
        <v>1</v>
      </c>
      <c r="L46" s="134">
        <v>43466</v>
      </c>
      <c r="M46" s="134">
        <v>43830</v>
      </c>
      <c r="N46" s="157">
        <f t="shared" si="0"/>
        <v>12.037037037037038</v>
      </c>
      <c r="O46" s="162"/>
      <c r="P46" s="134"/>
      <c r="Q46" s="163"/>
      <c r="R46" s="162"/>
      <c r="S46" s="134"/>
      <c r="T46" s="163"/>
      <c r="U46" s="162"/>
      <c r="V46" s="134"/>
      <c r="W46" s="169"/>
      <c r="X46" s="173">
        <f t="shared" si="1"/>
        <v>0</v>
      </c>
      <c r="Z46" s="162"/>
      <c r="AA46" s="163"/>
      <c r="AB46" s="162"/>
      <c r="AC46" s="163"/>
      <c r="AD46" s="162"/>
      <c r="AE46" s="169"/>
      <c r="AF46" s="162"/>
      <c r="AG46" s="163"/>
      <c r="AH46" s="162"/>
      <c r="AI46" s="169"/>
      <c r="AJ46" s="173">
        <f t="shared" si="2"/>
        <v>0</v>
      </c>
    </row>
    <row r="47" spans="1:36" s="28" customFormat="1" ht="15" customHeight="1" x14ac:dyDescent="0.15">
      <c r="A47" s="28">
        <v>38</v>
      </c>
      <c r="B47" s="103"/>
      <c r="C47" s="103"/>
      <c r="D47" s="103"/>
      <c r="E47" s="99" t="s">
        <v>73</v>
      </c>
      <c r="F47" s="232"/>
      <c r="G47" s="107"/>
      <c r="H47" s="149"/>
      <c r="I47" s="99" t="s">
        <v>61</v>
      </c>
      <c r="J47" s="99"/>
      <c r="L47" s="134">
        <v>43466</v>
      </c>
      <c r="M47" s="134">
        <v>43830</v>
      </c>
      <c r="N47" s="157">
        <f t="shared" si="0"/>
        <v>12.037037037037038</v>
      </c>
      <c r="O47" s="162"/>
      <c r="P47" s="134"/>
      <c r="Q47" s="163"/>
      <c r="R47" s="162"/>
      <c r="S47" s="134"/>
      <c r="T47" s="163"/>
      <c r="U47" s="162"/>
      <c r="V47" s="134"/>
      <c r="W47" s="169"/>
      <c r="X47" s="173">
        <f t="shared" si="1"/>
        <v>0</v>
      </c>
      <c r="Z47" s="162"/>
      <c r="AA47" s="163"/>
      <c r="AB47" s="162"/>
      <c r="AC47" s="163"/>
      <c r="AD47" s="162"/>
      <c r="AE47" s="169"/>
      <c r="AF47" s="162"/>
      <c r="AG47" s="163"/>
      <c r="AH47" s="162"/>
      <c r="AI47" s="169"/>
      <c r="AJ47" s="173">
        <f t="shared" si="2"/>
        <v>0</v>
      </c>
    </row>
    <row r="48" spans="1:36" s="28" customFormat="1" ht="15" customHeight="1" x14ac:dyDescent="0.15">
      <c r="A48" s="28">
        <v>39</v>
      </c>
      <c r="B48" s="103"/>
      <c r="C48" s="103"/>
      <c r="D48" s="103"/>
      <c r="E48" s="99" t="s">
        <v>71</v>
      </c>
      <c r="F48" s="232"/>
      <c r="G48" s="107"/>
      <c r="H48" s="149"/>
      <c r="I48" s="99" t="s">
        <v>61</v>
      </c>
      <c r="J48" s="99">
        <v>1</v>
      </c>
      <c r="L48" s="134">
        <v>43466</v>
      </c>
      <c r="M48" s="134">
        <v>43830</v>
      </c>
      <c r="N48" s="157">
        <f t="shared" si="0"/>
        <v>12.037037037037038</v>
      </c>
      <c r="O48" s="162"/>
      <c r="P48" s="134"/>
      <c r="Q48" s="163"/>
      <c r="R48" s="162"/>
      <c r="S48" s="134"/>
      <c r="T48" s="163"/>
      <c r="U48" s="162"/>
      <c r="V48" s="134"/>
      <c r="W48" s="169"/>
      <c r="X48" s="173">
        <f t="shared" si="1"/>
        <v>0</v>
      </c>
      <c r="Z48" s="162"/>
      <c r="AA48" s="163"/>
      <c r="AB48" s="162"/>
      <c r="AC48" s="163"/>
      <c r="AD48" s="162"/>
      <c r="AE48" s="169"/>
      <c r="AF48" s="162"/>
      <c r="AG48" s="163"/>
      <c r="AH48" s="162"/>
      <c r="AI48" s="169"/>
      <c r="AJ48" s="173">
        <f t="shared" si="2"/>
        <v>0</v>
      </c>
    </row>
    <row r="49" spans="1:36" s="28" customFormat="1" ht="15" customHeight="1" x14ac:dyDescent="0.15">
      <c r="A49" s="28">
        <v>40</v>
      </c>
      <c r="B49" s="103"/>
      <c r="C49" s="103"/>
      <c r="D49" s="103"/>
      <c r="E49" s="99" t="s">
        <v>71</v>
      </c>
      <c r="F49" s="232"/>
      <c r="G49" s="107"/>
      <c r="H49" s="149"/>
      <c r="I49" s="99" t="s">
        <v>61</v>
      </c>
      <c r="J49" s="99"/>
      <c r="L49" s="134">
        <v>43466</v>
      </c>
      <c r="M49" s="134">
        <v>43830</v>
      </c>
      <c r="N49" s="157">
        <f t="shared" si="0"/>
        <v>12.037037037037038</v>
      </c>
      <c r="O49" s="162"/>
      <c r="P49" s="134"/>
      <c r="Q49" s="163"/>
      <c r="R49" s="162"/>
      <c r="S49" s="134"/>
      <c r="T49" s="163"/>
      <c r="U49" s="162"/>
      <c r="V49" s="134"/>
      <c r="W49" s="169"/>
      <c r="X49" s="173">
        <f t="shared" si="1"/>
        <v>0</v>
      </c>
      <c r="Z49" s="162"/>
      <c r="AA49" s="163"/>
      <c r="AB49" s="162"/>
      <c r="AC49" s="163"/>
      <c r="AD49" s="162"/>
      <c r="AE49" s="169"/>
      <c r="AF49" s="162"/>
      <c r="AG49" s="163"/>
      <c r="AH49" s="162"/>
      <c r="AI49" s="169"/>
      <c r="AJ49" s="173">
        <f t="shared" si="2"/>
        <v>0</v>
      </c>
    </row>
    <row r="50" spans="1:36" s="28" customFormat="1" ht="15" customHeight="1" x14ac:dyDescent="0.15">
      <c r="A50" s="28">
        <v>41</v>
      </c>
      <c r="B50" s="103"/>
      <c r="C50" s="103"/>
      <c r="D50" s="103"/>
      <c r="E50" s="99" t="s">
        <v>71</v>
      </c>
      <c r="F50" s="232"/>
      <c r="G50" s="107"/>
      <c r="H50" s="149"/>
      <c r="I50" s="99" t="s">
        <v>10</v>
      </c>
      <c r="J50" s="99">
        <v>1</v>
      </c>
      <c r="L50" s="134">
        <v>43466</v>
      </c>
      <c r="M50" s="134">
        <v>43830</v>
      </c>
      <c r="N50" s="157">
        <f t="shared" si="0"/>
        <v>12.037037037037038</v>
      </c>
      <c r="O50" s="162"/>
      <c r="P50" s="134"/>
      <c r="Q50" s="163"/>
      <c r="R50" s="162"/>
      <c r="S50" s="134"/>
      <c r="T50" s="163"/>
      <c r="U50" s="162"/>
      <c r="V50" s="134"/>
      <c r="W50" s="169"/>
      <c r="X50" s="173">
        <f t="shared" si="1"/>
        <v>0</v>
      </c>
      <c r="Z50" s="162"/>
      <c r="AA50" s="163"/>
      <c r="AB50" s="162"/>
      <c r="AC50" s="163"/>
      <c r="AD50" s="162"/>
      <c r="AE50" s="169"/>
      <c r="AF50" s="162"/>
      <c r="AG50" s="163"/>
      <c r="AH50" s="162"/>
      <c r="AI50" s="169"/>
      <c r="AJ50" s="173">
        <f t="shared" si="2"/>
        <v>0</v>
      </c>
    </row>
    <row r="51" spans="1:36" s="28" customFormat="1" ht="15" customHeight="1" x14ac:dyDescent="0.15">
      <c r="A51" s="28">
        <v>42</v>
      </c>
      <c r="B51" s="103"/>
      <c r="C51" s="103"/>
      <c r="D51" s="103"/>
      <c r="E51" s="99" t="s">
        <v>73</v>
      </c>
      <c r="F51" s="232"/>
      <c r="G51" s="107"/>
      <c r="H51" s="149"/>
      <c r="I51" s="99" t="s">
        <v>10</v>
      </c>
      <c r="J51" s="99"/>
      <c r="L51" s="134">
        <v>43466</v>
      </c>
      <c r="M51" s="134">
        <v>43830</v>
      </c>
      <c r="N51" s="157">
        <f t="shared" si="0"/>
        <v>12.037037037037038</v>
      </c>
      <c r="O51" s="162"/>
      <c r="P51" s="134"/>
      <c r="Q51" s="163"/>
      <c r="R51" s="162"/>
      <c r="S51" s="134"/>
      <c r="T51" s="163"/>
      <c r="U51" s="162"/>
      <c r="V51" s="134"/>
      <c r="W51" s="169"/>
      <c r="X51" s="173">
        <f t="shared" si="1"/>
        <v>0</v>
      </c>
      <c r="Z51" s="162"/>
      <c r="AA51" s="163"/>
      <c r="AB51" s="162"/>
      <c r="AC51" s="163"/>
      <c r="AD51" s="162"/>
      <c r="AE51" s="169"/>
      <c r="AF51" s="162"/>
      <c r="AG51" s="163"/>
      <c r="AH51" s="162"/>
      <c r="AI51" s="169"/>
      <c r="AJ51" s="173">
        <f t="shared" si="2"/>
        <v>0</v>
      </c>
    </row>
    <row r="52" spans="1:36" s="28" customFormat="1" ht="15" customHeight="1" x14ac:dyDescent="0.15">
      <c r="A52" s="28">
        <v>43</v>
      </c>
      <c r="B52" s="103"/>
      <c r="C52" s="103"/>
      <c r="D52" s="103"/>
      <c r="E52" s="99" t="s">
        <v>73</v>
      </c>
      <c r="F52" s="232"/>
      <c r="G52" s="107"/>
      <c r="H52" s="149"/>
      <c r="I52" s="99" t="s">
        <v>61</v>
      </c>
      <c r="J52" s="99"/>
      <c r="L52" s="134">
        <v>43466</v>
      </c>
      <c r="M52" s="134">
        <v>43830</v>
      </c>
      <c r="N52" s="157">
        <f t="shared" si="0"/>
        <v>12.037037037037038</v>
      </c>
      <c r="O52" s="162"/>
      <c r="P52" s="134"/>
      <c r="Q52" s="163"/>
      <c r="R52" s="162"/>
      <c r="S52" s="134"/>
      <c r="T52" s="163"/>
      <c r="U52" s="162"/>
      <c r="V52" s="134"/>
      <c r="W52" s="169"/>
      <c r="X52" s="173">
        <f t="shared" si="1"/>
        <v>0</v>
      </c>
      <c r="Z52" s="162"/>
      <c r="AA52" s="163"/>
      <c r="AB52" s="162"/>
      <c r="AC52" s="163"/>
      <c r="AD52" s="162"/>
      <c r="AE52" s="169"/>
      <c r="AF52" s="162"/>
      <c r="AG52" s="163"/>
      <c r="AH52" s="162"/>
      <c r="AI52" s="169"/>
      <c r="AJ52" s="173">
        <f t="shared" si="2"/>
        <v>0</v>
      </c>
    </row>
    <row r="53" spans="1:36" s="28" customFormat="1" ht="15" customHeight="1" x14ac:dyDescent="0.15">
      <c r="A53" s="28">
        <v>44</v>
      </c>
      <c r="B53" s="103"/>
      <c r="C53" s="103"/>
      <c r="D53" s="103"/>
      <c r="E53" s="99" t="s">
        <v>71</v>
      </c>
      <c r="F53" s="232"/>
      <c r="G53" s="107"/>
      <c r="H53" s="149"/>
      <c r="I53" s="99" t="s">
        <v>61</v>
      </c>
      <c r="J53" s="99">
        <v>1</v>
      </c>
      <c r="L53" s="134">
        <v>43466</v>
      </c>
      <c r="M53" s="134">
        <v>43830</v>
      </c>
      <c r="N53" s="157">
        <f t="shared" si="0"/>
        <v>12.037037037037038</v>
      </c>
      <c r="O53" s="162"/>
      <c r="P53" s="134"/>
      <c r="Q53" s="163"/>
      <c r="R53" s="162"/>
      <c r="S53" s="134"/>
      <c r="T53" s="163"/>
      <c r="U53" s="162"/>
      <c r="V53" s="134"/>
      <c r="W53" s="169"/>
      <c r="X53" s="173">
        <f t="shared" si="1"/>
        <v>0</v>
      </c>
      <c r="Z53" s="162"/>
      <c r="AA53" s="163"/>
      <c r="AB53" s="162"/>
      <c r="AC53" s="163"/>
      <c r="AD53" s="162"/>
      <c r="AE53" s="169"/>
      <c r="AF53" s="162"/>
      <c r="AG53" s="163"/>
      <c r="AH53" s="162"/>
      <c r="AI53" s="169"/>
      <c r="AJ53" s="173">
        <f t="shared" si="2"/>
        <v>0</v>
      </c>
    </row>
    <row r="54" spans="1:36" s="28" customFormat="1" ht="15" customHeight="1" x14ac:dyDescent="0.15">
      <c r="A54" s="28">
        <v>45</v>
      </c>
      <c r="B54" s="103"/>
      <c r="C54" s="103"/>
      <c r="D54" s="103"/>
      <c r="E54" s="99" t="s">
        <v>71</v>
      </c>
      <c r="F54" s="232"/>
      <c r="G54" s="107"/>
      <c r="H54" s="149"/>
      <c r="I54" s="99" t="s">
        <v>10</v>
      </c>
      <c r="J54" s="99"/>
      <c r="L54" s="134">
        <v>43466</v>
      </c>
      <c r="M54" s="134">
        <v>43830</v>
      </c>
      <c r="N54" s="157">
        <f t="shared" si="0"/>
        <v>12.037037037037038</v>
      </c>
      <c r="O54" s="122"/>
      <c r="P54" s="134"/>
      <c r="Q54" s="123"/>
      <c r="R54" s="122"/>
      <c r="S54" s="134"/>
      <c r="T54" s="123"/>
      <c r="U54" s="122"/>
      <c r="V54" s="134"/>
      <c r="W54" s="170"/>
      <c r="X54" s="173">
        <f t="shared" si="1"/>
        <v>0</v>
      </c>
      <c r="Z54" s="122"/>
      <c r="AA54" s="123"/>
      <c r="AB54" s="122"/>
      <c r="AC54" s="123"/>
      <c r="AD54" s="122"/>
      <c r="AE54" s="170"/>
      <c r="AF54" s="122"/>
      <c r="AG54" s="123"/>
      <c r="AH54" s="122"/>
      <c r="AI54" s="170"/>
      <c r="AJ54" s="173">
        <f t="shared" si="2"/>
        <v>0</v>
      </c>
    </row>
    <row r="55" spans="1:36" s="28" customFormat="1" ht="15" customHeight="1" x14ac:dyDescent="0.15">
      <c r="A55" s="28">
        <v>46</v>
      </c>
      <c r="B55" s="103"/>
      <c r="C55" s="103"/>
      <c r="D55" s="103"/>
      <c r="E55" s="99" t="s">
        <v>71</v>
      </c>
      <c r="F55" s="232"/>
      <c r="G55" s="107"/>
      <c r="H55" s="149"/>
      <c r="I55" s="99" t="s">
        <v>61</v>
      </c>
      <c r="J55" s="99">
        <v>1</v>
      </c>
      <c r="L55" s="134">
        <v>43466</v>
      </c>
      <c r="M55" s="134">
        <v>43830</v>
      </c>
      <c r="N55" s="157">
        <f t="shared" si="0"/>
        <v>12.037037037037038</v>
      </c>
      <c r="O55" s="122"/>
      <c r="P55" s="134"/>
      <c r="Q55" s="123"/>
      <c r="R55" s="122"/>
      <c r="S55" s="134"/>
      <c r="T55" s="123"/>
      <c r="U55" s="122"/>
      <c r="V55" s="134"/>
      <c r="W55" s="170"/>
      <c r="X55" s="173">
        <f t="shared" si="1"/>
        <v>0</v>
      </c>
      <c r="Z55" s="122"/>
      <c r="AA55" s="123"/>
      <c r="AB55" s="122"/>
      <c r="AC55" s="123"/>
      <c r="AD55" s="122"/>
      <c r="AE55" s="170"/>
      <c r="AF55" s="122"/>
      <c r="AG55" s="123"/>
      <c r="AH55" s="122"/>
      <c r="AI55" s="170"/>
      <c r="AJ55" s="173">
        <f t="shared" si="2"/>
        <v>0</v>
      </c>
    </row>
    <row r="56" spans="1:36" s="28" customFormat="1" ht="15" customHeight="1" x14ac:dyDescent="0.15">
      <c r="A56" s="28">
        <v>47</v>
      </c>
      <c r="B56" s="103"/>
      <c r="C56" s="103"/>
      <c r="D56" s="103"/>
      <c r="E56" s="99" t="s">
        <v>73</v>
      </c>
      <c r="F56" s="232"/>
      <c r="G56" s="107"/>
      <c r="H56" s="149"/>
      <c r="I56" s="99" t="s">
        <v>10</v>
      </c>
      <c r="J56" s="99">
        <v>1</v>
      </c>
      <c r="L56" s="134">
        <v>43466</v>
      </c>
      <c r="M56" s="134">
        <v>43830</v>
      </c>
      <c r="N56" s="157">
        <f t="shared" si="0"/>
        <v>12.037037037037038</v>
      </c>
      <c r="O56" s="122"/>
      <c r="P56" s="134"/>
      <c r="Q56" s="123"/>
      <c r="R56" s="122"/>
      <c r="S56" s="134"/>
      <c r="T56" s="123"/>
      <c r="U56" s="122"/>
      <c r="V56" s="134"/>
      <c r="W56" s="170"/>
      <c r="X56" s="173">
        <f t="shared" si="1"/>
        <v>0</v>
      </c>
      <c r="Z56" s="122"/>
      <c r="AA56" s="123"/>
      <c r="AB56" s="122"/>
      <c r="AC56" s="123"/>
      <c r="AD56" s="122"/>
      <c r="AE56" s="170"/>
      <c r="AF56" s="122"/>
      <c r="AG56" s="123"/>
      <c r="AH56" s="122"/>
      <c r="AI56" s="170"/>
      <c r="AJ56" s="173">
        <f t="shared" si="2"/>
        <v>0</v>
      </c>
    </row>
    <row r="57" spans="1:36" s="28" customFormat="1" ht="15" customHeight="1" x14ac:dyDescent="0.15">
      <c r="A57" s="28">
        <v>48</v>
      </c>
      <c r="B57" s="103"/>
      <c r="C57" s="103"/>
      <c r="D57" s="103"/>
      <c r="E57" s="99" t="s">
        <v>73</v>
      </c>
      <c r="F57" s="232"/>
      <c r="G57" s="107"/>
      <c r="H57" s="149"/>
      <c r="I57" s="99" t="s">
        <v>61</v>
      </c>
      <c r="J57" s="99">
        <v>1</v>
      </c>
      <c r="L57" s="134">
        <v>43466</v>
      </c>
      <c r="M57" s="134">
        <v>43830</v>
      </c>
      <c r="N57" s="157">
        <f t="shared" si="0"/>
        <v>12.037037037037038</v>
      </c>
      <c r="O57" s="122"/>
      <c r="P57" s="134"/>
      <c r="Q57" s="123"/>
      <c r="R57" s="122"/>
      <c r="S57" s="134"/>
      <c r="T57" s="123"/>
      <c r="U57" s="122"/>
      <c r="V57" s="134"/>
      <c r="W57" s="170"/>
      <c r="X57" s="173">
        <f t="shared" si="1"/>
        <v>0</v>
      </c>
      <c r="Z57" s="122"/>
      <c r="AA57" s="123"/>
      <c r="AB57" s="122"/>
      <c r="AC57" s="123"/>
      <c r="AD57" s="122"/>
      <c r="AE57" s="170"/>
      <c r="AF57" s="122"/>
      <c r="AG57" s="123"/>
      <c r="AH57" s="122"/>
      <c r="AI57" s="170"/>
      <c r="AJ57" s="173">
        <f t="shared" si="2"/>
        <v>0</v>
      </c>
    </row>
    <row r="58" spans="1:36" s="28" customFormat="1" ht="15" customHeight="1" x14ac:dyDescent="0.15">
      <c r="A58" s="28">
        <v>49</v>
      </c>
      <c r="B58" s="103"/>
      <c r="C58" s="103"/>
      <c r="D58" s="103"/>
      <c r="E58" s="99" t="s">
        <v>71</v>
      </c>
      <c r="F58" s="232"/>
      <c r="G58" s="107"/>
      <c r="H58" s="149"/>
      <c r="I58" s="99" t="s">
        <v>10</v>
      </c>
      <c r="J58" s="99">
        <v>1</v>
      </c>
      <c r="L58" s="134">
        <v>43466</v>
      </c>
      <c r="M58" s="134">
        <v>43830</v>
      </c>
      <c r="N58" s="157">
        <f t="shared" si="0"/>
        <v>12.037037037037038</v>
      </c>
      <c r="O58" s="122"/>
      <c r="P58" s="134"/>
      <c r="Q58" s="123"/>
      <c r="R58" s="122"/>
      <c r="S58" s="134"/>
      <c r="T58" s="123"/>
      <c r="U58" s="122"/>
      <c r="V58" s="134"/>
      <c r="W58" s="170"/>
      <c r="X58" s="173">
        <f t="shared" si="1"/>
        <v>0</v>
      </c>
      <c r="Z58" s="122"/>
      <c r="AA58" s="123"/>
      <c r="AB58" s="122"/>
      <c r="AC58" s="123"/>
      <c r="AD58" s="122"/>
      <c r="AE58" s="170"/>
      <c r="AF58" s="122"/>
      <c r="AG58" s="123"/>
      <c r="AH58" s="122"/>
      <c r="AI58" s="170"/>
      <c r="AJ58" s="173">
        <f t="shared" si="2"/>
        <v>0</v>
      </c>
    </row>
    <row r="59" spans="1:36" s="28" customFormat="1" ht="15" customHeight="1" x14ac:dyDescent="0.15">
      <c r="A59" s="28">
        <v>50</v>
      </c>
      <c r="B59" s="103"/>
      <c r="C59" s="103"/>
      <c r="D59" s="103"/>
      <c r="E59" s="99" t="s">
        <v>71</v>
      </c>
      <c r="F59" s="232"/>
      <c r="G59" s="107"/>
      <c r="H59" s="149"/>
      <c r="I59" s="99" t="s">
        <v>61</v>
      </c>
      <c r="J59" s="99"/>
      <c r="L59" s="134">
        <v>43466</v>
      </c>
      <c r="M59" s="134">
        <v>43830</v>
      </c>
      <c r="N59" s="157">
        <f t="shared" si="0"/>
        <v>12.037037037037038</v>
      </c>
      <c r="O59" s="122"/>
      <c r="P59" s="134"/>
      <c r="Q59" s="123"/>
      <c r="R59" s="122"/>
      <c r="S59" s="134"/>
      <c r="T59" s="123"/>
      <c r="U59" s="122"/>
      <c r="V59" s="134"/>
      <c r="W59" s="170"/>
      <c r="X59" s="173">
        <f t="shared" si="1"/>
        <v>0</v>
      </c>
      <c r="Z59" s="122"/>
      <c r="AA59" s="123"/>
      <c r="AB59" s="122"/>
      <c r="AC59" s="123"/>
      <c r="AD59" s="122"/>
      <c r="AE59" s="170"/>
      <c r="AF59" s="122"/>
      <c r="AG59" s="123"/>
      <c r="AH59" s="122"/>
      <c r="AI59" s="170"/>
      <c r="AJ59" s="173">
        <f t="shared" si="2"/>
        <v>0</v>
      </c>
    </row>
    <row r="60" spans="1:36" s="28" customFormat="1" ht="15" customHeight="1" x14ac:dyDescent="0.15">
      <c r="A60" s="28">
        <v>51</v>
      </c>
      <c r="B60" s="103"/>
      <c r="C60" s="103"/>
      <c r="D60" s="103"/>
      <c r="E60" s="99" t="s">
        <v>71</v>
      </c>
      <c r="F60" s="232"/>
      <c r="G60" s="107"/>
      <c r="H60" s="149"/>
      <c r="I60" s="99" t="s">
        <v>61</v>
      </c>
      <c r="J60" s="99"/>
      <c r="L60" s="134">
        <v>43466</v>
      </c>
      <c r="M60" s="134">
        <v>43830</v>
      </c>
      <c r="N60" s="157">
        <f t="shared" si="0"/>
        <v>12.037037037037038</v>
      </c>
      <c r="O60" s="122"/>
      <c r="P60" s="134"/>
      <c r="Q60" s="123"/>
      <c r="R60" s="122"/>
      <c r="S60" s="134"/>
      <c r="T60" s="123"/>
      <c r="U60" s="122"/>
      <c r="V60" s="134"/>
      <c r="W60" s="170"/>
      <c r="X60" s="173">
        <f t="shared" si="1"/>
        <v>0</v>
      </c>
      <c r="Z60" s="122"/>
      <c r="AA60" s="123"/>
      <c r="AB60" s="122"/>
      <c r="AC60" s="123"/>
      <c r="AD60" s="122"/>
      <c r="AE60" s="170"/>
      <c r="AF60" s="122"/>
      <c r="AG60" s="123"/>
      <c r="AH60" s="122"/>
      <c r="AI60" s="170"/>
      <c r="AJ60" s="173">
        <f t="shared" si="2"/>
        <v>0</v>
      </c>
    </row>
    <row r="61" spans="1:36" s="28" customFormat="1" ht="15" customHeight="1" x14ac:dyDescent="0.15">
      <c r="A61" s="28">
        <v>52</v>
      </c>
      <c r="B61" s="103"/>
      <c r="C61" s="103"/>
      <c r="D61" s="103"/>
      <c r="E61" s="99" t="s">
        <v>73</v>
      </c>
      <c r="F61" s="232"/>
      <c r="G61" s="107"/>
      <c r="H61" s="149"/>
      <c r="I61" s="99" t="s">
        <v>10</v>
      </c>
      <c r="J61" s="99">
        <v>1</v>
      </c>
      <c r="L61" s="134">
        <v>43466</v>
      </c>
      <c r="M61" s="134">
        <v>43830</v>
      </c>
      <c r="N61" s="157">
        <f t="shared" si="0"/>
        <v>12.037037037037038</v>
      </c>
      <c r="O61" s="122"/>
      <c r="P61" s="134"/>
      <c r="Q61" s="123"/>
      <c r="R61" s="122"/>
      <c r="S61" s="134"/>
      <c r="T61" s="123"/>
      <c r="U61" s="122"/>
      <c r="V61" s="134"/>
      <c r="W61" s="170"/>
      <c r="X61" s="173">
        <f t="shared" si="1"/>
        <v>0</v>
      </c>
      <c r="Z61" s="122"/>
      <c r="AA61" s="123"/>
      <c r="AB61" s="122"/>
      <c r="AC61" s="123"/>
      <c r="AD61" s="122"/>
      <c r="AE61" s="170"/>
      <c r="AF61" s="122"/>
      <c r="AG61" s="123"/>
      <c r="AH61" s="122"/>
      <c r="AI61" s="170"/>
      <c r="AJ61" s="173">
        <f t="shared" si="2"/>
        <v>0</v>
      </c>
    </row>
    <row r="62" spans="1:36" s="28" customFormat="1" ht="15" customHeight="1" x14ac:dyDescent="0.15">
      <c r="A62" s="28">
        <v>53</v>
      </c>
      <c r="B62" s="103"/>
      <c r="C62" s="103"/>
      <c r="D62" s="103"/>
      <c r="E62" s="99" t="s">
        <v>73</v>
      </c>
      <c r="F62" s="232"/>
      <c r="G62" s="107"/>
      <c r="H62" s="149"/>
      <c r="I62" s="99" t="s">
        <v>10</v>
      </c>
      <c r="J62" s="99"/>
      <c r="L62" s="134">
        <v>43466</v>
      </c>
      <c r="M62" s="134">
        <v>43830</v>
      </c>
      <c r="N62" s="157">
        <f t="shared" si="0"/>
        <v>12.037037037037038</v>
      </c>
      <c r="O62" s="122"/>
      <c r="P62" s="134"/>
      <c r="Q62" s="123"/>
      <c r="R62" s="122"/>
      <c r="S62" s="134"/>
      <c r="T62" s="123"/>
      <c r="U62" s="122"/>
      <c r="V62" s="134"/>
      <c r="W62" s="170"/>
      <c r="X62" s="173">
        <f t="shared" si="1"/>
        <v>0</v>
      </c>
      <c r="Z62" s="122"/>
      <c r="AA62" s="123"/>
      <c r="AB62" s="122"/>
      <c r="AC62" s="123"/>
      <c r="AD62" s="122"/>
      <c r="AE62" s="170"/>
      <c r="AF62" s="122"/>
      <c r="AG62" s="123"/>
      <c r="AH62" s="122"/>
      <c r="AI62" s="170"/>
      <c r="AJ62" s="173">
        <f t="shared" si="2"/>
        <v>0</v>
      </c>
    </row>
    <row r="63" spans="1:36" s="28" customFormat="1" ht="15" customHeight="1" x14ac:dyDescent="0.15">
      <c r="A63" s="28">
        <v>54</v>
      </c>
      <c r="B63" s="103"/>
      <c r="C63" s="103"/>
      <c r="D63" s="103"/>
      <c r="E63" s="99" t="s">
        <v>71</v>
      </c>
      <c r="F63" s="232"/>
      <c r="G63" s="107"/>
      <c r="H63" s="149"/>
      <c r="I63" s="99" t="s">
        <v>10</v>
      </c>
      <c r="J63" s="99">
        <v>1</v>
      </c>
      <c r="L63" s="134">
        <v>43466</v>
      </c>
      <c r="M63" s="134">
        <v>43830</v>
      </c>
      <c r="N63" s="157">
        <f t="shared" si="0"/>
        <v>12.037037037037038</v>
      </c>
      <c r="O63" s="122"/>
      <c r="P63" s="134"/>
      <c r="Q63" s="123"/>
      <c r="R63" s="122"/>
      <c r="S63" s="134"/>
      <c r="T63" s="123"/>
      <c r="U63" s="122"/>
      <c r="V63" s="134"/>
      <c r="W63" s="170"/>
      <c r="X63" s="173">
        <f t="shared" si="1"/>
        <v>0</v>
      </c>
      <c r="Z63" s="122"/>
      <c r="AA63" s="123"/>
      <c r="AB63" s="122"/>
      <c r="AC63" s="123"/>
      <c r="AD63" s="122"/>
      <c r="AE63" s="170"/>
      <c r="AF63" s="122"/>
      <c r="AG63" s="123"/>
      <c r="AH63" s="122"/>
      <c r="AI63" s="170"/>
      <c r="AJ63" s="173">
        <f t="shared" si="2"/>
        <v>0</v>
      </c>
    </row>
    <row r="64" spans="1:36" s="28" customFormat="1" ht="15" customHeight="1" x14ac:dyDescent="0.15">
      <c r="A64" s="28">
        <v>55</v>
      </c>
      <c r="B64" s="103"/>
      <c r="C64" s="103"/>
      <c r="D64" s="103"/>
      <c r="E64" s="99" t="s">
        <v>71</v>
      </c>
      <c r="F64" s="232"/>
      <c r="G64" s="107"/>
      <c r="H64" s="149"/>
      <c r="I64" s="99" t="s">
        <v>61</v>
      </c>
      <c r="J64" s="99">
        <v>1</v>
      </c>
      <c r="L64" s="134">
        <v>43466</v>
      </c>
      <c r="M64" s="134">
        <v>43830</v>
      </c>
      <c r="N64" s="157">
        <f t="shared" si="0"/>
        <v>12.037037037037038</v>
      </c>
      <c r="O64" s="122"/>
      <c r="P64" s="134"/>
      <c r="Q64" s="123"/>
      <c r="R64" s="122"/>
      <c r="S64" s="134"/>
      <c r="T64" s="123"/>
      <c r="U64" s="122"/>
      <c r="V64" s="134"/>
      <c r="W64" s="170"/>
      <c r="X64" s="173">
        <f t="shared" si="1"/>
        <v>0</v>
      </c>
      <c r="Z64" s="122"/>
      <c r="AA64" s="123"/>
      <c r="AB64" s="122"/>
      <c r="AC64" s="123"/>
      <c r="AD64" s="122"/>
      <c r="AE64" s="170"/>
      <c r="AF64" s="122"/>
      <c r="AG64" s="123"/>
      <c r="AH64" s="122"/>
      <c r="AI64" s="170"/>
      <c r="AJ64" s="173">
        <f t="shared" si="2"/>
        <v>0</v>
      </c>
    </row>
    <row r="65" spans="1:36" s="28" customFormat="1" ht="15" customHeight="1" x14ac:dyDescent="0.15">
      <c r="A65" s="28">
        <v>56</v>
      </c>
      <c r="B65" s="103"/>
      <c r="C65" s="103"/>
      <c r="D65" s="103"/>
      <c r="E65" s="99" t="s">
        <v>71</v>
      </c>
      <c r="F65" s="232"/>
      <c r="G65" s="107"/>
      <c r="H65" s="149"/>
      <c r="I65" s="99" t="s">
        <v>61</v>
      </c>
      <c r="J65" s="99"/>
      <c r="L65" s="134">
        <v>43466</v>
      </c>
      <c r="M65" s="134">
        <v>43830</v>
      </c>
      <c r="N65" s="157">
        <f t="shared" si="0"/>
        <v>12.037037037037038</v>
      </c>
      <c r="O65" s="122"/>
      <c r="P65" s="134"/>
      <c r="Q65" s="123"/>
      <c r="R65" s="122"/>
      <c r="S65" s="134"/>
      <c r="T65" s="123"/>
      <c r="U65" s="122"/>
      <c r="V65" s="134"/>
      <c r="W65" s="170"/>
      <c r="X65" s="173">
        <f t="shared" si="1"/>
        <v>0</v>
      </c>
      <c r="Z65" s="122"/>
      <c r="AA65" s="123"/>
      <c r="AB65" s="122"/>
      <c r="AC65" s="123"/>
      <c r="AD65" s="122"/>
      <c r="AE65" s="170"/>
      <c r="AF65" s="122"/>
      <c r="AG65" s="123"/>
      <c r="AH65" s="122"/>
      <c r="AI65" s="170"/>
      <c r="AJ65" s="173">
        <f t="shared" si="2"/>
        <v>0</v>
      </c>
    </row>
    <row r="66" spans="1:36" s="28" customFormat="1" ht="15" customHeight="1" x14ac:dyDescent="0.15">
      <c r="A66" s="28">
        <v>57</v>
      </c>
      <c r="B66" s="103"/>
      <c r="C66" s="103"/>
      <c r="D66" s="103"/>
      <c r="E66" s="99" t="s">
        <v>73</v>
      </c>
      <c r="F66" s="232"/>
      <c r="G66" s="107"/>
      <c r="H66" s="149"/>
      <c r="I66" s="99" t="s">
        <v>61</v>
      </c>
      <c r="J66" s="99">
        <v>1</v>
      </c>
      <c r="L66" s="134">
        <v>43466</v>
      </c>
      <c r="M66" s="134">
        <v>43830</v>
      </c>
      <c r="N66" s="157">
        <f t="shared" si="0"/>
        <v>12.037037037037038</v>
      </c>
      <c r="O66" s="122"/>
      <c r="P66" s="134"/>
      <c r="Q66" s="123"/>
      <c r="R66" s="122"/>
      <c r="S66" s="134"/>
      <c r="T66" s="123"/>
      <c r="U66" s="122"/>
      <c r="V66" s="134"/>
      <c r="W66" s="170"/>
      <c r="X66" s="173">
        <f t="shared" si="1"/>
        <v>0</v>
      </c>
      <c r="Z66" s="122"/>
      <c r="AA66" s="123"/>
      <c r="AB66" s="122"/>
      <c r="AC66" s="123"/>
      <c r="AD66" s="122"/>
      <c r="AE66" s="170"/>
      <c r="AF66" s="122"/>
      <c r="AG66" s="123"/>
      <c r="AH66" s="122"/>
      <c r="AI66" s="170"/>
      <c r="AJ66" s="173">
        <f t="shared" si="2"/>
        <v>0</v>
      </c>
    </row>
    <row r="67" spans="1:36" s="28" customFormat="1" ht="15" customHeight="1" x14ac:dyDescent="0.15">
      <c r="A67" s="28">
        <v>58</v>
      </c>
      <c r="B67" s="103"/>
      <c r="C67" s="103"/>
      <c r="D67" s="103"/>
      <c r="E67" s="99" t="s">
        <v>73</v>
      </c>
      <c r="F67" s="232"/>
      <c r="G67" s="107"/>
      <c r="H67" s="149"/>
      <c r="I67" s="99" t="s">
        <v>61</v>
      </c>
      <c r="J67" s="99"/>
      <c r="L67" s="134">
        <v>43466</v>
      </c>
      <c r="M67" s="134">
        <v>43830</v>
      </c>
      <c r="N67" s="157">
        <f t="shared" si="0"/>
        <v>12.037037037037038</v>
      </c>
      <c r="O67" s="122"/>
      <c r="P67" s="134"/>
      <c r="Q67" s="123"/>
      <c r="R67" s="122"/>
      <c r="S67" s="134"/>
      <c r="T67" s="123"/>
      <c r="U67" s="122"/>
      <c r="V67" s="134"/>
      <c r="W67" s="170"/>
      <c r="X67" s="173">
        <f t="shared" si="1"/>
        <v>0</v>
      </c>
      <c r="Z67" s="122"/>
      <c r="AA67" s="123"/>
      <c r="AB67" s="122"/>
      <c r="AC67" s="123"/>
      <c r="AD67" s="122"/>
      <c r="AE67" s="170"/>
      <c r="AF67" s="122"/>
      <c r="AG67" s="123"/>
      <c r="AH67" s="122"/>
      <c r="AI67" s="170"/>
      <c r="AJ67" s="173">
        <f t="shared" si="2"/>
        <v>0</v>
      </c>
    </row>
    <row r="68" spans="1:36" s="28" customFormat="1" ht="15" customHeight="1" x14ac:dyDescent="0.15">
      <c r="A68" s="28">
        <v>59</v>
      </c>
      <c r="B68" s="103"/>
      <c r="C68" s="103"/>
      <c r="D68" s="103"/>
      <c r="E68" s="99" t="s">
        <v>71</v>
      </c>
      <c r="F68" s="232"/>
      <c r="G68" s="107"/>
      <c r="H68" s="149"/>
      <c r="I68" s="99" t="s">
        <v>61</v>
      </c>
      <c r="J68" s="99">
        <v>1</v>
      </c>
      <c r="L68" s="134">
        <v>43466</v>
      </c>
      <c r="M68" s="134">
        <v>43830</v>
      </c>
      <c r="N68" s="157">
        <f t="shared" si="0"/>
        <v>12.037037037037038</v>
      </c>
      <c r="O68" s="122"/>
      <c r="P68" s="134"/>
      <c r="Q68" s="123"/>
      <c r="R68" s="122"/>
      <c r="S68" s="134"/>
      <c r="T68" s="123"/>
      <c r="U68" s="122"/>
      <c r="V68" s="134"/>
      <c r="W68" s="170"/>
      <c r="X68" s="173">
        <f t="shared" si="1"/>
        <v>0</v>
      </c>
      <c r="Z68" s="122"/>
      <c r="AA68" s="123"/>
      <c r="AB68" s="122"/>
      <c r="AC68" s="123"/>
      <c r="AD68" s="122"/>
      <c r="AE68" s="170"/>
      <c r="AF68" s="122"/>
      <c r="AG68" s="123"/>
      <c r="AH68" s="122"/>
      <c r="AI68" s="170"/>
      <c r="AJ68" s="173">
        <f t="shared" si="2"/>
        <v>0</v>
      </c>
    </row>
    <row r="69" spans="1:36" s="28" customFormat="1" ht="15" customHeight="1" x14ac:dyDescent="0.15">
      <c r="A69" s="28">
        <v>60</v>
      </c>
      <c r="B69" s="103"/>
      <c r="C69" s="103"/>
      <c r="D69" s="103"/>
      <c r="E69" s="99" t="s">
        <v>71</v>
      </c>
      <c r="F69" s="232"/>
      <c r="G69" s="107"/>
      <c r="H69" s="149"/>
      <c r="I69" s="99" t="s">
        <v>10</v>
      </c>
      <c r="J69" s="99">
        <v>1</v>
      </c>
      <c r="L69" s="134">
        <v>43466</v>
      </c>
      <c r="M69" s="134">
        <v>43830</v>
      </c>
      <c r="N69" s="157">
        <f t="shared" si="0"/>
        <v>12.037037037037038</v>
      </c>
      <c r="O69" s="122"/>
      <c r="P69" s="134"/>
      <c r="Q69" s="123"/>
      <c r="R69" s="122"/>
      <c r="S69" s="134"/>
      <c r="T69" s="123"/>
      <c r="U69" s="122"/>
      <c r="V69" s="134"/>
      <c r="W69" s="170"/>
      <c r="X69" s="173">
        <f t="shared" si="1"/>
        <v>0</v>
      </c>
      <c r="Z69" s="122"/>
      <c r="AA69" s="123"/>
      <c r="AB69" s="122"/>
      <c r="AC69" s="123"/>
      <c r="AD69" s="122"/>
      <c r="AE69" s="170"/>
      <c r="AF69" s="122"/>
      <c r="AG69" s="123"/>
      <c r="AH69" s="122"/>
      <c r="AI69" s="170"/>
      <c r="AJ69" s="173">
        <f t="shared" si="2"/>
        <v>0</v>
      </c>
    </row>
    <row r="70" spans="1:36" s="28" customFormat="1" ht="15" customHeight="1" x14ac:dyDescent="0.15">
      <c r="A70" s="28">
        <v>61</v>
      </c>
      <c r="B70" s="103"/>
      <c r="C70" s="103"/>
      <c r="D70" s="103"/>
      <c r="E70" s="99" t="s">
        <v>71</v>
      </c>
      <c r="F70" s="232"/>
      <c r="G70" s="107"/>
      <c r="H70" s="149"/>
      <c r="I70" s="99" t="s">
        <v>61</v>
      </c>
      <c r="J70" s="99"/>
      <c r="L70" s="134">
        <v>43466</v>
      </c>
      <c r="M70" s="134">
        <v>43830</v>
      </c>
      <c r="N70" s="157">
        <f t="shared" si="0"/>
        <v>12.037037037037038</v>
      </c>
      <c r="O70" s="122"/>
      <c r="P70" s="134"/>
      <c r="Q70" s="123"/>
      <c r="R70" s="122"/>
      <c r="S70" s="134"/>
      <c r="T70" s="123"/>
      <c r="U70" s="122"/>
      <c r="V70" s="134"/>
      <c r="W70" s="170"/>
      <c r="X70" s="173">
        <f t="shared" si="1"/>
        <v>0</v>
      </c>
      <c r="Z70" s="122"/>
      <c r="AA70" s="123"/>
      <c r="AB70" s="122"/>
      <c r="AC70" s="123"/>
      <c r="AD70" s="122"/>
      <c r="AE70" s="170"/>
      <c r="AF70" s="122"/>
      <c r="AG70" s="123"/>
      <c r="AH70" s="122"/>
      <c r="AI70" s="170"/>
      <c r="AJ70" s="173">
        <f t="shared" si="2"/>
        <v>0</v>
      </c>
    </row>
    <row r="71" spans="1:36" s="28" customFormat="1" ht="15" customHeight="1" x14ac:dyDescent="0.15">
      <c r="A71" s="28">
        <v>62</v>
      </c>
      <c r="B71" s="103"/>
      <c r="C71" s="103"/>
      <c r="D71" s="103"/>
      <c r="E71" s="99" t="s">
        <v>73</v>
      </c>
      <c r="F71" s="232"/>
      <c r="G71" s="107"/>
      <c r="H71" s="149"/>
      <c r="I71" s="99" t="s">
        <v>61</v>
      </c>
      <c r="J71" s="99">
        <v>1</v>
      </c>
      <c r="L71" s="134">
        <v>43466</v>
      </c>
      <c r="M71" s="134">
        <v>43830</v>
      </c>
      <c r="N71" s="157">
        <f t="shared" si="0"/>
        <v>12.037037037037038</v>
      </c>
      <c r="O71" s="122"/>
      <c r="P71" s="134"/>
      <c r="Q71" s="123"/>
      <c r="R71" s="122"/>
      <c r="S71" s="134"/>
      <c r="T71" s="123"/>
      <c r="U71" s="122"/>
      <c r="V71" s="134"/>
      <c r="W71" s="170"/>
      <c r="X71" s="173">
        <f t="shared" si="1"/>
        <v>0</v>
      </c>
      <c r="Z71" s="122"/>
      <c r="AA71" s="123"/>
      <c r="AB71" s="122"/>
      <c r="AC71" s="123"/>
      <c r="AD71" s="122"/>
      <c r="AE71" s="170"/>
      <c r="AF71" s="122"/>
      <c r="AG71" s="123"/>
      <c r="AH71" s="122"/>
      <c r="AI71" s="170"/>
      <c r="AJ71" s="173">
        <f t="shared" si="2"/>
        <v>0</v>
      </c>
    </row>
    <row r="72" spans="1:36" s="28" customFormat="1" ht="15" customHeight="1" x14ac:dyDescent="0.15">
      <c r="A72" s="28">
        <v>63</v>
      </c>
      <c r="B72" s="103"/>
      <c r="C72" s="103"/>
      <c r="D72" s="103"/>
      <c r="E72" s="99" t="s">
        <v>73</v>
      </c>
      <c r="F72" s="232"/>
      <c r="G72" s="107"/>
      <c r="H72" s="149"/>
      <c r="I72" s="99" t="s">
        <v>10</v>
      </c>
      <c r="J72" s="99">
        <v>1</v>
      </c>
      <c r="L72" s="134">
        <v>43466</v>
      </c>
      <c r="M72" s="134">
        <v>43830</v>
      </c>
      <c r="N72" s="157">
        <f t="shared" si="0"/>
        <v>12.037037037037038</v>
      </c>
      <c r="O72" s="122"/>
      <c r="P72" s="134"/>
      <c r="Q72" s="123"/>
      <c r="R72" s="122"/>
      <c r="S72" s="134"/>
      <c r="T72" s="123"/>
      <c r="U72" s="122"/>
      <c r="V72" s="134"/>
      <c r="W72" s="170"/>
      <c r="X72" s="173">
        <f t="shared" si="1"/>
        <v>0</v>
      </c>
      <c r="Z72" s="122"/>
      <c r="AA72" s="123"/>
      <c r="AB72" s="122"/>
      <c r="AC72" s="123"/>
      <c r="AD72" s="122"/>
      <c r="AE72" s="170"/>
      <c r="AF72" s="122"/>
      <c r="AG72" s="123"/>
      <c r="AH72" s="122"/>
      <c r="AI72" s="170"/>
      <c r="AJ72" s="173">
        <f t="shared" si="2"/>
        <v>0</v>
      </c>
    </row>
    <row r="73" spans="1:36" s="28" customFormat="1" ht="15" customHeight="1" x14ac:dyDescent="0.15">
      <c r="A73" s="28">
        <v>64</v>
      </c>
      <c r="B73" s="103"/>
      <c r="C73" s="103"/>
      <c r="D73" s="103"/>
      <c r="E73" s="99" t="s">
        <v>71</v>
      </c>
      <c r="F73" s="232"/>
      <c r="G73" s="107"/>
      <c r="H73" s="149"/>
      <c r="I73" s="99" t="s">
        <v>10</v>
      </c>
      <c r="J73" s="99"/>
      <c r="L73" s="134">
        <v>43466</v>
      </c>
      <c r="M73" s="134">
        <v>43830</v>
      </c>
      <c r="N73" s="157">
        <f t="shared" si="0"/>
        <v>12.037037037037038</v>
      </c>
      <c r="O73" s="122"/>
      <c r="P73" s="134"/>
      <c r="Q73" s="123"/>
      <c r="R73" s="122"/>
      <c r="S73" s="134"/>
      <c r="T73" s="123"/>
      <c r="U73" s="122"/>
      <c r="V73" s="134"/>
      <c r="W73" s="170"/>
      <c r="X73" s="173">
        <f t="shared" si="1"/>
        <v>0</v>
      </c>
      <c r="Z73" s="122"/>
      <c r="AA73" s="123"/>
      <c r="AB73" s="122"/>
      <c r="AC73" s="123"/>
      <c r="AD73" s="122"/>
      <c r="AE73" s="170"/>
      <c r="AF73" s="122"/>
      <c r="AG73" s="123"/>
      <c r="AH73" s="122"/>
      <c r="AI73" s="170"/>
      <c r="AJ73" s="173">
        <f t="shared" si="2"/>
        <v>0</v>
      </c>
    </row>
    <row r="74" spans="1:36" s="28" customFormat="1" ht="15" customHeight="1" x14ac:dyDescent="0.15">
      <c r="A74" s="28">
        <v>65</v>
      </c>
      <c r="B74" s="103"/>
      <c r="C74" s="103"/>
      <c r="D74" s="103"/>
      <c r="E74" s="99" t="s">
        <v>71</v>
      </c>
      <c r="F74" s="232"/>
      <c r="G74" s="107"/>
      <c r="H74" s="149"/>
      <c r="I74" s="99" t="s">
        <v>10</v>
      </c>
      <c r="J74" s="99">
        <v>1</v>
      </c>
      <c r="L74" s="134">
        <v>43466</v>
      </c>
      <c r="M74" s="134">
        <v>43830</v>
      </c>
      <c r="N74" s="157">
        <f t="shared" ref="N74:N107" si="3">DATEDIF(L74,M74,"d")/30.24</f>
        <v>12.037037037037038</v>
      </c>
      <c r="O74" s="122"/>
      <c r="P74" s="134"/>
      <c r="Q74" s="123"/>
      <c r="R74" s="122"/>
      <c r="S74" s="134"/>
      <c r="T74" s="123"/>
      <c r="U74" s="122"/>
      <c r="V74" s="134"/>
      <c r="W74" s="170"/>
      <c r="X74" s="173">
        <f t="shared" ref="X74:X107" si="4">COUNT(O74:W74)</f>
        <v>0</v>
      </c>
      <c r="Z74" s="122"/>
      <c r="AA74" s="123"/>
      <c r="AB74" s="122"/>
      <c r="AC74" s="123"/>
      <c r="AD74" s="122"/>
      <c r="AE74" s="170"/>
      <c r="AF74" s="122"/>
      <c r="AG74" s="123"/>
      <c r="AH74" s="122"/>
      <c r="AI74" s="170"/>
      <c r="AJ74" s="173">
        <f t="shared" si="2"/>
        <v>0</v>
      </c>
    </row>
    <row r="75" spans="1:36" s="28" customFormat="1" ht="15" customHeight="1" x14ac:dyDescent="0.15">
      <c r="A75" s="28">
        <v>66</v>
      </c>
      <c r="B75" s="103"/>
      <c r="C75" s="103"/>
      <c r="D75" s="103"/>
      <c r="E75" s="99" t="s">
        <v>71</v>
      </c>
      <c r="F75" s="232"/>
      <c r="G75" s="107"/>
      <c r="H75" s="149"/>
      <c r="I75" s="99" t="s">
        <v>61</v>
      </c>
      <c r="J75" s="99">
        <v>1</v>
      </c>
      <c r="L75" s="134">
        <v>43466</v>
      </c>
      <c r="M75" s="134">
        <v>43830</v>
      </c>
      <c r="N75" s="157">
        <f t="shared" si="3"/>
        <v>12.037037037037038</v>
      </c>
      <c r="O75" s="122"/>
      <c r="P75" s="134"/>
      <c r="Q75" s="123"/>
      <c r="R75" s="122"/>
      <c r="S75" s="134"/>
      <c r="T75" s="123"/>
      <c r="U75" s="122"/>
      <c r="V75" s="134"/>
      <c r="W75" s="170"/>
      <c r="X75" s="173">
        <f t="shared" si="4"/>
        <v>0</v>
      </c>
      <c r="Z75" s="122"/>
      <c r="AA75" s="123"/>
      <c r="AB75" s="122"/>
      <c r="AC75" s="123"/>
      <c r="AD75" s="122"/>
      <c r="AE75" s="170"/>
      <c r="AF75" s="122"/>
      <c r="AG75" s="123"/>
      <c r="AH75" s="122"/>
      <c r="AI75" s="170"/>
      <c r="AJ75" s="173">
        <f t="shared" ref="AJ75:AJ109" si="5">COUNT(Z75:AI75)</f>
        <v>0</v>
      </c>
    </row>
    <row r="76" spans="1:36" s="28" customFormat="1" ht="15" customHeight="1" x14ac:dyDescent="0.15">
      <c r="A76" s="28">
        <v>67</v>
      </c>
      <c r="B76" s="103"/>
      <c r="C76" s="103"/>
      <c r="D76" s="103"/>
      <c r="E76" s="99" t="s">
        <v>73</v>
      </c>
      <c r="F76" s="232"/>
      <c r="G76" s="107"/>
      <c r="H76" s="149"/>
      <c r="I76" s="99" t="s">
        <v>61</v>
      </c>
      <c r="J76" s="99"/>
      <c r="L76" s="134">
        <v>43466</v>
      </c>
      <c r="M76" s="134">
        <v>43830</v>
      </c>
      <c r="N76" s="157">
        <f t="shared" si="3"/>
        <v>12.037037037037038</v>
      </c>
      <c r="O76" s="122"/>
      <c r="P76" s="134"/>
      <c r="Q76" s="123"/>
      <c r="R76" s="122"/>
      <c r="S76" s="134"/>
      <c r="T76" s="123"/>
      <c r="U76" s="122"/>
      <c r="V76" s="134"/>
      <c r="W76" s="170"/>
      <c r="X76" s="173">
        <f t="shared" si="4"/>
        <v>0</v>
      </c>
      <c r="Z76" s="122"/>
      <c r="AA76" s="123"/>
      <c r="AB76" s="122"/>
      <c r="AC76" s="123"/>
      <c r="AD76" s="122"/>
      <c r="AE76" s="170"/>
      <c r="AF76" s="122"/>
      <c r="AG76" s="123"/>
      <c r="AH76" s="122"/>
      <c r="AI76" s="170"/>
      <c r="AJ76" s="173">
        <f t="shared" si="5"/>
        <v>0</v>
      </c>
    </row>
    <row r="77" spans="1:36" s="28" customFormat="1" ht="15" customHeight="1" x14ac:dyDescent="0.15">
      <c r="A77" s="28">
        <v>68</v>
      </c>
      <c r="B77" s="103"/>
      <c r="C77" s="103"/>
      <c r="D77" s="103"/>
      <c r="E77" s="99" t="s">
        <v>73</v>
      </c>
      <c r="F77" s="232"/>
      <c r="G77" s="107"/>
      <c r="H77" s="149"/>
      <c r="I77" s="99" t="s">
        <v>61</v>
      </c>
      <c r="J77" s="99">
        <v>1</v>
      </c>
      <c r="L77" s="134">
        <v>43466</v>
      </c>
      <c r="M77" s="134">
        <v>43830</v>
      </c>
      <c r="N77" s="157">
        <f t="shared" si="3"/>
        <v>12.037037037037038</v>
      </c>
      <c r="O77" s="122"/>
      <c r="P77" s="134"/>
      <c r="Q77" s="123"/>
      <c r="R77" s="122"/>
      <c r="S77" s="134"/>
      <c r="T77" s="123"/>
      <c r="U77" s="122"/>
      <c r="V77" s="134"/>
      <c r="W77" s="170"/>
      <c r="X77" s="173">
        <f t="shared" si="4"/>
        <v>0</v>
      </c>
      <c r="Z77" s="122"/>
      <c r="AA77" s="123"/>
      <c r="AB77" s="122"/>
      <c r="AC77" s="123"/>
      <c r="AD77" s="122"/>
      <c r="AE77" s="170"/>
      <c r="AF77" s="122"/>
      <c r="AG77" s="123"/>
      <c r="AH77" s="122"/>
      <c r="AI77" s="170"/>
      <c r="AJ77" s="173">
        <f t="shared" si="5"/>
        <v>0</v>
      </c>
    </row>
    <row r="78" spans="1:36" s="28" customFormat="1" ht="15" customHeight="1" x14ac:dyDescent="0.15">
      <c r="A78" s="28">
        <v>69</v>
      </c>
      <c r="B78" s="103"/>
      <c r="C78" s="103"/>
      <c r="D78" s="103"/>
      <c r="E78" s="99" t="s">
        <v>71</v>
      </c>
      <c r="F78" s="232"/>
      <c r="G78" s="107"/>
      <c r="H78" s="149"/>
      <c r="I78" s="99" t="s">
        <v>61</v>
      </c>
      <c r="J78" s="99"/>
      <c r="L78" s="134">
        <v>43466</v>
      </c>
      <c r="M78" s="134">
        <v>43830</v>
      </c>
      <c r="N78" s="157">
        <f t="shared" si="3"/>
        <v>12.037037037037038</v>
      </c>
      <c r="O78" s="122"/>
      <c r="P78" s="134"/>
      <c r="Q78" s="123"/>
      <c r="R78" s="122"/>
      <c r="S78" s="134"/>
      <c r="T78" s="123"/>
      <c r="U78" s="122"/>
      <c r="V78" s="134"/>
      <c r="W78" s="170"/>
      <c r="X78" s="173">
        <f t="shared" si="4"/>
        <v>0</v>
      </c>
      <c r="Z78" s="122"/>
      <c r="AA78" s="123"/>
      <c r="AB78" s="122"/>
      <c r="AC78" s="123"/>
      <c r="AD78" s="122"/>
      <c r="AE78" s="170"/>
      <c r="AF78" s="122"/>
      <c r="AG78" s="123"/>
      <c r="AH78" s="122"/>
      <c r="AI78" s="170"/>
      <c r="AJ78" s="173">
        <f t="shared" si="5"/>
        <v>0</v>
      </c>
    </row>
    <row r="79" spans="1:36" s="28" customFormat="1" ht="15" customHeight="1" x14ac:dyDescent="0.15">
      <c r="A79" s="28">
        <v>70</v>
      </c>
      <c r="B79" s="103"/>
      <c r="C79" s="103"/>
      <c r="D79" s="103"/>
      <c r="E79" s="99" t="s">
        <v>71</v>
      </c>
      <c r="F79" s="232"/>
      <c r="G79" s="107"/>
      <c r="H79" s="149"/>
      <c r="I79" s="99" t="s">
        <v>10</v>
      </c>
      <c r="J79" s="99">
        <v>1</v>
      </c>
      <c r="L79" s="134">
        <v>43466</v>
      </c>
      <c r="M79" s="134">
        <v>43830</v>
      </c>
      <c r="N79" s="157">
        <f t="shared" si="3"/>
        <v>12.037037037037038</v>
      </c>
      <c r="O79" s="122"/>
      <c r="P79" s="134"/>
      <c r="Q79" s="123"/>
      <c r="R79" s="122"/>
      <c r="S79" s="134"/>
      <c r="T79" s="123"/>
      <c r="U79" s="122"/>
      <c r="V79" s="134"/>
      <c r="W79" s="170"/>
      <c r="X79" s="173">
        <f t="shared" si="4"/>
        <v>0</v>
      </c>
      <c r="Z79" s="122"/>
      <c r="AA79" s="123"/>
      <c r="AB79" s="122"/>
      <c r="AC79" s="123"/>
      <c r="AD79" s="122"/>
      <c r="AE79" s="170"/>
      <c r="AF79" s="122"/>
      <c r="AG79" s="123"/>
      <c r="AH79" s="122"/>
      <c r="AI79" s="170"/>
      <c r="AJ79" s="173">
        <f t="shared" si="5"/>
        <v>0</v>
      </c>
    </row>
    <row r="80" spans="1:36" s="28" customFormat="1" ht="15" customHeight="1" x14ac:dyDescent="0.15">
      <c r="A80" s="28">
        <v>71</v>
      </c>
      <c r="B80" s="103"/>
      <c r="C80" s="103"/>
      <c r="D80" s="103"/>
      <c r="E80" s="99" t="s">
        <v>71</v>
      </c>
      <c r="F80" s="232"/>
      <c r="G80" s="107"/>
      <c r="H80" s="149"/>
      <c r="I80" s="99" t="s">
        <v>10</v>
      </c>
      <c r="J80" s="99">
        <v>1</v>
      </c>
      <c r="L80" s="134">
        <v>43466</v>
      </c>
      <c r="M80" s="134">
        <v>43830</v>
      </c>
      <c r="N80" s="157">
        <f t="shared" si="3"/>
        <v>12.037037037037038</v>
      </c>
      <c r="O80" s="122"/>
      <c r="P80" s="134"/>
      <c r="Q80" s="123"/>
      <c r="R80" s="122"/>
      <c r="S80" s="134"/>
      <c r="T80" s="123"/>
      <c r="U80" s="122"/>
      <c r="V80" s="134"/>
      <c r="W80" s="170"/>
      <c r="X80" s="173">
        <f t="shared" si="4"/>
        <v>0</v>
      </c>
      <c r="Z80" s="122"/>
      <c r="AA80" s="123"/>
      <c r="AB80" s="122"/>
      <c r="AC80" s="123"/>
      <c r="AD80" s="122"/>
      <c r="AE80" s="170"/>
      <c r="AF80" s="122"/>
      <c r="AG80" s="123"/>
      <c r="AH80" s="122"/>
      <c r="AI80" s="170"/>
      <c r="AJ80" s="173">
        <f t="shared" si="5"/>
        <v>0</v>
      </c>
    </row>
    <row r="81" spans="1:36" s="28" customFormat="1" ht="15" customHeight="1" x14ac:dyDescent="0.15">
      <c r="A81" s="28">
        <v>72</v>
      </c>
      <c r="B81" s="103"/>
      <c r="C81" s="103"/>
      <c r="D81" s="103"/>
      <c r="E81" s="99" t="s">
        <v>73</v>
      </c>
      <c r="F81" s="232"/>
      <c r="G81" s="107"/>
      <c r="H81" s="149"/>
      <c r="I81" s="99" t="s">
        <v>61</v>
      </c>
      <c r="J81" s="99"/>
      <c r="L81" s="134">
        <v>43466</v>
      </c>
      <c r="M81" s="134">
        <v>43830</v>
      </c>
      <c r="N81" s="157">
        <f t="shared" si="3"/>
        <v>12.037037037037038</v>
      </c>
      <c r="O81" s="122"/>
      <c r="P81" s="134"/>
      <c r="Q81" s="123"/>
      <c r="R81" s="122"/>
      <c r="S81" s="134"/>
      <c r="T81" s="123"/>
      <c r="U81" s="122"/>
      <c r="V81" s="134"/>
      <c r="W81" s="170"/>
      <c r="X81" s="173">
        <f t="shared" si="4"/>
        <v>0</v>
      </c>
      <c r="Z81" s="122"/>
      <c r="AA81" s="123"/>
      <c r="AB81" s="122"/>
      <c r="AC81" s="123"/>
      <c r="AD81" s="122"/>
      <c r="AE81" s="170"/>
      <c r="AF81" s="122"/>
      <c r="AG81" s="123"/>
      <c r="AH81" s="122"/>
      <c r="AI81" s="170"/>
      <c r="AJ81" s="173">
        <f t="shared" si="5"/>
        <v>0</v>
      </c>
    </row>
    <row r="82" spans="1:36" s="28" customFormat="1" ht="15" customHeight="1" x14ac:dyDescent="0.15">
      <c r="A82" s="28">
        <v>73</v>
      </c>
      <c r="B82" s="103"/>
      <c r="C82" s="103"/>
      <c r="D82" s="103"/>
      <c r="E82" s="99" t="s">
        <v>73</v>
      </c>
      <c r="F82" s="232"/>
      <c r="G82" s="107"/>
      <c r="H82" s="149"/>
      <c r="I82" s="99" t="s">
        <v>61</v>
      </c>
      <c r="J82" s="99">
        <v>1</v>
      </c>
      <c r="L82" s="134">
        <v>43466</v>
      </c>
      <c r="M82" s="134">
        <v>43830</v>
      </c>
      <c r="N82" s="157">
        <f t="shared" si="3"/>
        <v>12.037037037037038</v>
      </c>
      <c r="O82" s="122"/>
      <c r="P82" s="134"/>
      <c r="Q82" s="123"/>
      <c r="R82" s="122"/>
      <c r="S82" s="134"/>
      <c r="T82" s="123"/>
      <c r="U82" s="122"/>
      <c r="V82" s="134"/>
      <c r="W82" s="170"/>
      <c r="X82" s="173">
        <f t="shared" si="4"/>
        <v>0</v>
      </c>
      <c r="Z82" s="122"/>
      <c r="AA82" s="123"/>
      <c r="AB82" s="122"/>
      <c r="AC82" s="123"/>
      <c r="AD82" s="122"/>
      <c r="AE82" s="170"/>
      <c r="AF82" s="122"/>
      <c r="AG82" s="123"/>
      <c r="AH82" s="122"/>
      <c r="AI82" s="170"/>
      <c r="AJ82" s="173">
        <f t="shared" si="5"/>
        <v>0</v>
      </c>
    </row>
    <row r="83" spans="1:36" s="28" customFormat="1" ht="15" customHeight="1" x14ac:dyDescent="0.15">
      <c r="A83" s="28">
        <v>74</v>
      </c>
      <c r="B83" s="103"/>
      <c r="C83" s="103"/>
      <c r="D83" s="103"/>
      <c r="E83" s="99" t="s">
        <v>71</v>
      </c>
      <c r="F83" s="232"/>
      <c r="G83" s="107"/>
      <c r="H83" s="149"/>
      <c r="I83" s="99" t="s">
        <v>61</v>
      </c>
      <c r="J83" s="99"/>
      <c r="L83" s="134">
        <v>43466</v>
      </c>
      <c r="M83" s="134">
        <v>43830</v>
      </c>
      <c r="N83" s="157">
        <f t="shared" si="3"/>
        <v>12.037037037037038</v>
      </c>
      <c r="O83" s="122"/>
      <c r="P83" s="134"/>
      <c r="Q83" s="123"/>
      <c r="R83" s="122"/>
      <c r="S83" s="134"/>
      <c r="T83" s="123"/>
      <c r="U83" s="122"/>
      <c r="V83" s="134"/>
      <c r="W83" s="170"/>
      <c r="X83" s="173">
        <f t="shared" si="4"/>
        <v>0</v>
      </c>
      <c r="Z83" s="122"/>
      <c r="AA83" s="123"/>
      <c r="AB83" s="122"/>
      <c r="AC83" s="123"/>
      <c r="AD83" s="122"/>
      <c r="AE83" s="170"/>
      <c r="AF83" s="122"/>
      <c r="AG83" s="123"/>
      <c r="AH83" s="122"/>
      <c r="AI83" s="170"/>
      <c r="AJ83" s="173">
        <f t="shared" si="5"/>
        <v>0</v>
      </c>
    </row>
    <row r="84" spans="1:36" s="28" customFormat="1" ht="15" customHeight="1" x14ac:dyDescent="0.15">
      <c r="A84" s="28">
        <v>75</v>
      </c>
      <c r="B84" s="103"/>
      <c r="C84" s="103"/>
      <c r="D84" s="103"/>
      <c r="E84" s="99" t="s">
        <v>71</v>
      </c>
      <c r="F84" s="232"/>
      <c r="G84" s="107"/>
      <c r="H84" s="149"/>
      <c r="I84" s="99" t="s">
        <v>10</v>
      </c>
      <c r="J84" s="99"/>
      <c r="L84" s="134">
        <v>43466</v>
      </c>
      <c r="M84" s="134">
        <v>43830</v>
      </c>
      <c r="N84" s="157">
        <f t="shared" si="3"/>
        <v>12.037037037037038</v>
      </c>
      <c r="O84" s="122"/>
      <c r="P84" s="134"/>
      <c r="Q84" s="123"/>
      <c r="R84" s="122"/>
      <c r="S84" s="134"/>
      <c r="T84" s="123"/>
      <c r="U84" s="122"/>
      <c r="V84" s="134"/>
      <c r="W84" s="170"/>
      <c r="X84" s="173">
        <f t="shared" si="4"/>
        <v>0</v>
      </c>
      <c r="Z84" s="122"/>
      <c r="AA84" s="123"/>
      <c r="AB84" s="122"/>
      <c r="AC84" s="123"/>
      <c r="AD84" s="122"/>
      <c r="AE84" s="170"/>
      <c r="AF84" s="122"/>
      <c r="AG84" s="123"/>
      <c r="AH84" s="122"/>
      <c r="AI84" s="170"/>
      <c r="AJ84" s="173">
        <f t="shared" si="5"/>
        <v>0</v>
      </c>
    </row>
    <row r="85" spans="1:36" s="28" customFormat="1" ht="15" customHeight="1" x14ac:dyDescent="0.15">
      <c r="A85" s="28">
        <v>76</v>
      </c>
      <c r="B85" s="103"/>
      <c r="C85" s="103"/>
      <c r="D85" s="103"/>
      <c r="E85" s="99" t="s">
        <v>71</v>
      </c>
      <c r="F85" s="232"/>
      <c r="G85" s="107"/>
      <c r="H85" s="149"/>
      <c r="I85" s="99" t="s">
        <v>10</v>
      </c>
      <c r="J85" s="99">
        <v>1</v>
      </c>
      <c r="L85" s="134">
        <v>43466</v>
      </c>
      <c r="M85" s="134">
        <v>43830</v>
      </c>
      <c r="N85" s="157">
        <f t="shared" si="3"/>
        <v>12.037037037037038</v>
      </c>
      <c r="O85" s="122"/>
      <c r="P85" s="134"/>
      <c r="Q85" s="123"/>
      <c r="R85" s="122"/>
      <c r="S85" s="134"/>
      <c r="T85" s="123"/>
      <c r="U85" s="122"/>
      <c r="V85" s="134"/>
      <c r="W85" s="170"/>
      <c r="X85" s="173">
        <f t="shared" si="4"/>
        <v>0</v>
      </c>
      <c r="Z85" s="122"/>
      <c r="AA85" s="123"/>
      <c r="AB85" s="122"/>
      <c r="AC85" s="123"/>
      <c r="AD85" s="122"/>
      <c r="AE85" s="170"/>
      <c r="AF85" s="122"/>
      <c r="AG85" s="123"/>
      <c r="AH85" s="122"/>
      <c r="AI85" s="170"/>
      <c r="AJ85" s="173">
        <f t="shared" si="5"/>
        <v>0</v>
      </c>
    </row>
    <row r="86" spans="1:36" s="28" customFormat="1" ht="15" customHeight="1" x14ac:dyDescent="0.15">
      <c r="A86" s="28">
        <v>77</v>
      </c>
      <c r="B86" s="103"/>
      <c r="C86" s="103"/>
      <c r="D86" s="103"/>
      <c r="E86" s="99" t="s">
        <v>73</v>
      </c>
      <c r="F86" s="232"/>
      <c r="G86" s="107"/>
      <c r="H86" s="149"/>
      <c r="I86" s="99" t="s">
        <v>61</v>
      </c>
      <c r="J86" s="99">
        <v>1</v>
      </c>
      <c r="L86" s="134">
        <v>43466</v>
      </c>
      <c r="M86" s="134">
        <v>43830</v>
      </c>
      <c r="N86" s="157">
        <f t="shared" si="3"/>
        <v>12.037037037037038</v>
      </c>
      <c r="O86" s="122"/>
      <c r="P86" s="134"/>
      <c r="Q86" s="123"/>
      <c r="R86" s="122"/>
      <c r="S86" s="134"/>
      <c r="T86" s="123"/>
      <c r="U86" s="122"/>
      <c r="V86" s="134"/>
      <c r="W86" s="170"/>
      <c r="X86" s="173">
        <f t="shared" si="4"/>
        <v>0</v>
      </c>
      <c r="Z86" s="122"/>
      <c r="AA86" s="123"/>
      <c r="AB86" s="122"/>
      <c r="AC86" s="123"/>
      <c r="AD86" s="122"/>
      <c r="AE86" s="170"/>
      <c r="AF86" s="122"/>
      <c r="AG86" s="123"/>
      <c r="AH86" s="122"/>
      <c r="AI86" s="170"/>
      <c r="AJ86" s="173">
        <f t="shared" si="5"/>
        <v>0</v>
      </c>
    </row>
    <row r="87" spans="1:36" s="28" customFormat="1" ht="15" customHeight="1" x14ac:dyDescent="0.15">
      <c r="A87" s="28">
        <v>78</v>
      </c>
      <c r="B87" s="103"/>
      <c r="C87" s="103"/>
      <c r="D87" s="103"/>
      <c r="E87" s="99" t="s">
        <v>73</v>
      </c>
      <c r="F87" s="232"/>
      <c r="G87" s="107"/>
      <c r="H87" s="149"/>
      <c r="I87" s="99" t="s">
        <v>10</v>
      </c>
      <c r="J87" s="99">
        <v>1</v>
      </c>
      <c r="L87" s="134">
        <v>43466</v>
      </c>
      <c r="M87" s="134">
        <v>43830</v>
      </c>
      <c r="N87" s="157">
        <f t="shared" si="3"/>
        <v>12.037037037037038</v>
      </c>
      <c r="O87" s="122"/>
      <c r="P87" s="134"/>
      <c r="Q87" s="123"/>
      <c r="R87" s="122"/>
      <c r="S87" s="134"/>
      <c r="T87" s="123"/>
      <c r="U87" s="122"/>
      <c r="V87" s="134"/>
      <c r="W87" s="170"/>
      <c r="X87" s="173">
        <f t="shared" si="4"/>
        <v>0</v>
      </c>
      <c r="Z87" s="122"/>
      <c r="AA87" s="123"/>
      <c r="AB87" s="122"/>
      <c r="AC87" s="123"/>
      <c r="AD87" s="122"/>
      <c r="AE87" s="170"/>
      <c r="AF87" s="122"/>
      <c r="AG87" s="123"/>
      <c r="AH87" s="122"/>
      <c r="AI87" s="170"/>
      <c r="AJ87" s="173">
        <f t="shared" si="5"/>
        <v>0</v>
      </c>
    </row>
    <row r="88" spans="1:36" s="28" customFormat="1" ht="15" customHeight="1" x14ac:dyDescent="0.15">
      <c r="A88" s="28">
        <v>79</v>
      </c>
      <c r="B88" s="103"/>
      <c r="C88" s="103"/>
      <c r="D88" s="103"/>
      <c r="E88" s="99" t="s">
        <v>71</v>
      </c>
      <c r="F88" s="232"/>
      <c r="G88" s="107"/>
      <c r="H88" s="149"/>
      <c r="I88" s="99" t="s">
        <v>61</v>
      </c>
      <c r="J88" s="99">
        <v>1</v>
      </c>
      <c r="L88" s="134">
        <v>43466</v>
      </c>
      <c r="M88" s="134">
        <v>43830</v>
      </c>
      <c r="N88" s="157">
        <f t="shared" si="3"/>
        <v>12.037037037037038</v>
      </c>
      <c r="O88" s="122"/>
      <c r="P88" s="134"/>
      <c r="Q88" s="123"/>
      <c r="R88" s="122"/>
      <c r="S88" s="134"/>
      <c r="T88" s="123"/>
      <c r="U88" s="122"/>
      <c r="V88" s="134"/>
      <c r="W88" s="170"/>
      <c r="X88" s="173">
        <f t="shared" si="4"/>
        <v>0</v>
      </c>
      <c r="Z88" s="122"/>
      <c r="AA88" s="123"/>
      <c r="AB88" s="122"/>
      <c r="AC88" s="123"/>
      <c r="AD88" s="122"/>
      <c r="AE88" s="170"/>
      <c r="AF88" s="122"/>
      <c r="AG88" s="123"/>
      <c r="AH88" s="122"/>
      <c r="AI88" s="170"/>
      <c r="AJ88" s="173">
        <f t="shared" si="5"/>
        <v>0</v>
      </c>
    </row>
    <row r="89" spans="1:36" s="28" customFormat="1" ht="15" customHeight="1" x14ac:dyDescent="0.15">
      <c r="A89" s="28">
        <v>80</v>
      </c>
      <c r="B89" s="103"/>
      <c r="C89" s="103"/>
      <c r="D89" s="103"/>
      <c r="E89" s="99" t="s">
        <v>71</v>
      </c>
      <c r="F89" s="232"/>
      <c r="G89" s="107"/>
      <c r="H89" s="149"/>
      <c r="I89" s="99" t="s">
        <v>61</v>
      </c>
      <c r="J89" s="99"/>
      <c r="L89" s="134">
        <v>43466</v>
      </c>
      <c r="M89" s="134">
        <v>43830</v>
      </c>
      <c r="N89" s="157">
        <f t="shared" si="3"/>
        <v>12.037037037037038</v>
      </c>
      <c r="O89" s="122"/>
      <c r="P89" s="134"/>
      <c r="Q89" s="123"/>
      <c r="R89" s="122"/>
      <c r="S89" s="134"/>
      <c r="T89" s="123"/>
      <c r="U89" s="122"/>
      <c r="V89" s="134"/>
      <c r="W89" s="170"/>
      <c r="X89" s="173">
        <f t="shared" si="4"/>
        <v>0</v>
      </c>
      <c r="Z89" s="122"/>
      <c r="AA89" s="123"/>
      <c r="AB89" s="122"/>
      <c r="AC89" s="123"/>
      <c r="AD89" s="122"/>
      <c r="AE89" s="170"/>
      <c r="AF89" s="122"/>
      <c r="AG89" s="123"/>
      <c r="AH89" s="122"/>
      <c r="AI89" s="170"/>
      <c r="AJ89" s="173">
        <f t="shared" si="5"/>
        <v>0</v>
      </c>
    </row>
    <row r="90" spans="1:36" s="28" customFormat="1" ht="15" customHeight="1" x14ac:dyDescent="0.15">
      <c r="A90" s="28">
        <v>81</v>
      </c>
      <c r="B90" s="103"/>
      <c r="C90" s="103"/>
      <c r="D90" s="103"/>
      <c r="E90" s="99" t="s">
        <v>71</v>
      </c>
      <c r="F90" s="232"/>
      <c r="G90" s="107"/>
      <c r="H90" s="149"/>
      <c r="I90" s="99" t="s">
        <v>10</v>
      </c>
      <c r="J90" s="99">
        <v>1</v>
      </c>
      <c r="L90" s="134">
        <v>43466</v>
      </c>
      <c r="M90" s="134">
        <v>43830</v>
      </c>
      <c r="N90" s="157">
        <f t="shared" si="3"/>
        <v>12.037037037037038</v>
      </c>
      <c r="O90" s="122"/>
      <c r="P90" s="134"/>
      <c r="Q90" s="123"/>
      <c r="R90" s="122"/>
      <c r="S90" s="134"/>
      <c r="T90" s="123"/>
      <c r="U90" s="122"/>
      <c r="V90" s="134"/>
      <c r="W90" s="170"/>
      <c r="X90" s="173">
        <f t="shared" si="4"/>
        <v>0</v>
      </c>
      <c r="Z90" s="122"/>
      <c r="AA90" s="123"/>
      <c r="AB90" s="122"/>
      <c r="AC90" s="123"/>
      <c r="AD90" s="122"/>
      <c r="AE90" s="170"/>
      <c r="AF90" s="122"/>
      <c r="AG90" s="123"/>
      <c r="AH90" s="122"/>
      <c r="AI90" s="170"/>
      <c r="AJ90" s="173">
        <f t="shared" si="5"/>
        <v>0</v>
      </c>
    </row>
    <row r="91" spans="1:36" s="28" customFormat="1" ht="15" customHeight="1" x14ac:dyDescent="0.15">
      <c r="A91" s="28">
        <v>82</v>
      </c>
      <c r="B91" s="103"/>
      <c r="C91" s="103"/>
      <c r="D91" s="103"/>
      <c r="E91" s="99" t="s">
        <v>73</v>
      </c>
      <c r="F91" s="232"/>
      <c r="G91" s="107"/>
      <c r="H91" s="149"/>
      <c r="I91" s="99" t="s">
        <v>10</v>
      </c>
      <c r="J91" s="99"/>
      <c r="L91" s="134">
        <v>43466</v>
      </c>
      <c r="M91" s="134">
        <v>43830</v>
      </c>
      <c r="N91" s="157">
        <f t="shared" si="3"/>
        <v>12.037037037037038</v>
      </c>
      <c r="O91" s="122"/>
      <c r="P91" s="134"/>
      <c r="Q91" s="123"/>
      <c r="R91" s="122"/>
      <c r="S91" s="134"/>
      <c r="T91" s="123"/>
      <c r="U91" s="122"/>
      <c r="V91" s="134"/>
      <c r="W91" s="170"/>
      <c r="X91" s="173">
        <f t="shared" si="4"/>
        <v>0</v>
      </c>
      <c r="Z91" s="122"/>
      <c r="AA91" s="123"/>
      <c r="AB91" s="122"/>
      <c r="AC91" s="123"/>
      <c r="AD91" s="122"/>
      <c r="AE91" s="170"/>
      <c r="AF91" s="122"/>
      <c r="AG91" s="123"/>
      <c r="AH91" s="122"/>
      <c r="AI91" s="170"/>
      <c r="AJ91" s="173">
        <f t="shared" si="5"/>
        <v>0</v>
      </c>
    </row>
    <row r="92" spans="1:36" s="28" customFormat="1" ht="15" customHeight="1" x14ac:dyDescent="0.15">
      <c r="A92" s="28">
        <v>83</v>
      </c>
      <c r="B92" s="103"/>
      <c r="C92" s="103"/>
      <c r="D92" s="103"/>
      <c r="E92" s="99" t="s">
        <v>73</v>
      </c>
      <c r="F92" s="232"/>
      <c r="G92" s="107"/>
      <c r="H92" s="149"/>
      <c r="I92" s="99" t="s">
        <v>61</v>
      </c>
      <c r="J92" s="99"/>
      <c r="L92" s="134">
        <v>43466</v>
      </c>
      <c r="M92" s="134">
        <v>43830</v>
      </c>
      <c r="N92" s="157">
        <f t="shared" si="3"/>
        <v>12.037037037037038</v>
      </c>
      <c r="O92" s="122"/>
      <c r="P92" s="134"/>
      <c r="Q92" s="123"/>
      <c r="R92" s="122"/>
      <c r="S92" s="134"/>
      <c r="T92" s="123"/>
      <c r="U92" s="122"/>
      <c r="V92" s="134"/>
      <c r="W92" s="170"/>
      <c r="X92" s="173">
        <f t="shared" si="4"/>
        <v>0</v>
      </c>
      <c r="Z92" s="122"/>
      <c r="AA92" s="123"/>
      <c r="AB92" s="122"/>
      <c r="AC92" s="123"/>
      <c r="AD92" s="122"/>
      <c r="AE92" s="170"/>
      <c r="AF92" s="122"/>
      <c r="AG92" s="123"/>
      <c r="AH92" s="122"/>
      <c r="AI92" s="170"/>
      <c r="AJ92" s="173">
        <f t="shared" si="5"/>
        <v>0</v>
      </c>
    </row>
    <row r="93" spans="1:36" s="28" customFormat="1" ht="15" customHeight="1" x14ac:dyDescent="0.15">
      <c r="A93" s="28">
        <v>84</v>
      </c>
      <c r="B93" s="103"/>
      <c r="C93" s="103"/>
      <c r="D93" s="103"/>
      <c r="E93" s="99" t="s">
        <v>71</v>
      </c>
      <c r="F93" s="232"/>
      <c r="G93" s="107"/>
      <c r="H93" s="149"/>
      <c r="I93" s="99" t="s">
        <v>61</v>
      </c>
      <c r="J93" s="99">
        <v>1</v>
      </c>
      <c r="L93" s="134">
        <v>43466</v>
      </c>
      <c r="M93" s="134">
        <v>43830</v>
      </c>
      <c r="N93" s="157">
        <f t="shared" si="3"/>
        <v>12.037037037037038</v>
      </c>
      <c r="O93" s="122"/>
      <c r="P93" s="134"/>
      <c r="Q93" s="123"/>
      <c r="R93" s="122"/>
      <c r="S93" s="134"/>
      <c r="T93" s="123"/>
      <c r="U93" s="122"/>
      <c r="V93" s="134"/>
      <c r="W93" s="170"/>
      <c r="X93" s="173">
        <f t="shared" si="4"/>
        <v>0</v>
      </c>
      <c r="Z93" s="122"/>
      <c r="AA93" s="123"/>
      <c r="AB93" s="122"/>
      <c r="AC93" s="123"/>
      <c r="AD93" s="122"/>
      <c r="AE93" s="170"/>
      <c r="AF93" s="122"/>
      <c r="AG93" s="123"/>
      <c r="AH93" s="122"/>
      <c r="AI93" s="170"/>
      <c r="AJ93" s="173">
        <f t="shared" si="5"/>
        <v>0</v>
      </c>
    </row>
    <row r="94" spans="1:36" s="28" customFormat="1" ht="15" customHeight="1" x14ac:dyDescent="0.15">
      <c r="A94" s="28">
        <v>85</v>
      </c>
      <c r="B94" s="103"/>
      <c r="C94" s="103"/>
      <c r="D94" s="103"/>
      <c r="E94" s="99" t="s">
        <v>71</v>
      </c>
      <c r="F94" s="232"/>
      <c r="G94" s="107"/>
      <c r="H94" s="149"/>
      <c r="I94" s="99" t="s">
        <v>61</v>
      </c>
      <c r="J94" s="99"/>
      <c r="L94" s="134">
        <v>43466</v>
      </c>
      <c r="M94" s="134">
        <v>43830</v>
      </c>
      <c r="N94" s="157">
        <f t="shared" si="3"/>
        <v>12.037037037037038</v>
      </c>
      <c r="O94" s="122"/>
      <c r="P94" s="134"/>
      <c r="Q94" s="123"/>
      <c r="R94" s="122"/>
      <c r="S94" s="134"/>
      <c r="T94" s="123"/>
      <c r="U94" s="122"/>
      <c r="V94" s="134"/>
      <c r="W94" s="170"/>
      <c r="X94" s="173">
        <f t="shared" si="4"/>
        <v>0</v>
      </c>
      <c r="Z94" s="122"/>
      <c r="AA94" s="123"/>
      <c r="AB94" s="122"/>
      <c r="AC94" s="123"/>
      <c r="AD94" s="122"/>
      <c r="AE94" s="170"/>
      <c r="AF94" s="122"/>
      <c r="AG94" s="123"/>
      <c r="AH94" s="122"/>
      <c r="AI94" s="170"/>
      <c r="AJ94" s="173">
        <f t="shared" si="5"/>
        <v>0</v>
      </c>
    </row>
    <row r="95" spans="1:36" s="28" customFormat="1" ht="15" customHeight="1" x14ac:dyDescent="0.15">
      <c r="A95" s="28">
        <v>86</v>
      </c>
      <c r="B95" s="103"/>
      <c r="C95" s="103"/>
      <c r="D95" s="103"/>
      <c r="E95" s="99" t="s">
        <v>71</v>
      </c>
      <c r="F95" s="232"/>
      <c r="G95" s="107"/>
      <c r="H95" s="149"/>
      <c r="I95" s="99" t="s">
        <v>61</v>
      </c>
      <c r="J95" s="99">
        <v>1</v>
      </c>
      <c r="L95" s="134">
        <v>43466</v>
      </c>
      <c r="M95" s="134">
        <v>43830</v>
      </c>
      <c r="N95" s="157">
        <f t="shared" si="3"/>
        <v>12.037037037037038</v>
      </c>
      <c r="O95" s="122"/>
      <c r="P95" s="134"/>
      <c r="Q95" s="123"/>
      <c r="R95" s="122"/>
      <c r="S95" s="134"/>
      <c r="T95" s="123"/>
      <c r="U95" s="122"/>
      <c r="V95" s="134"/>
      <c r="W95" s="170"/>
      <c r="X95" s="173">
        <f t="shared" si="4"/>
        <v>0</v>
      </c>
      <c r="Z95" s="122"/>
      <c r="AA95" s="123"/>
      <c r="AB95" s="122"/>
      <c r="AC95" s="123"/>
      <c r="AD95" s="122"/>
      <c r="AE95" s="170"/>
      <c r="AF95" s="122"/>
      <c r="AG95" s="123"/>
      <c r="AH95" s="122"/>
      <c r="AI95" s="170"/>
      <c r="AJ95" s="173">
        <f t="shared" si="5"/>
        <v>0</v>
      </c>
    </row>
    <row r="96" spans="1:36" s="28" customFormat="1" ht="15" customHeight="1" x14ac:dyDescent="0.15">
      <c r="A96" s="28">
        <v>87</v>
      </c>
      <c r="B96" s="103"/>
      <c r="C96" s="103"/>
      <c r="D96" s="103"/>
      <c r="E96" s="99" t="s">
        <v>73</v>
      </c>
      <c r="F96" s="232"/>
      <c r="G96" s="107"/>
      <c r="H96" s="149"/>
      <c r="I96" s="99" t="s">
        <v>10</v>
      </c>
      <c r="J96" s="99">
        <v>1</v>
      </c>
      <c r="L96" s="134">
        <v>43466</v>
      </c>
      <c r="M96" s="134">
        <v>43830</v>
      </c>
      <c r="N96" s="157">
        <f t="shared" si="3"/>
        <v>12.037037037037038</v>
      </c>
      <c r="O96" s="122"/>
      <c r="P96" s="134"/>
      <c r="Q96" s="123"/>
      <c r="R96" s="122"/>
      <c r="S96" s="134"/>
      <c r="T96" s="123"/>
      <c r="U96" s="122"/>
      <c r="V96" s="134"/>
      <c r="W96" s="170"/>
      <c r="X96" s="173">
        <f t="shared" si="4"/>
        <v>0</v>
      </c>
      <c r="Z96" s="122"/>
      <c r="AA96" s="123"/>
      <c r="AB96" s="122"/>
      <c r="AC96" s="123"/>
      <c r="AD96" s="122"/>
      <c r="AE96" s="170"/>
      <c r="AF96" s="122"/>
      <c r="AG96" s="123"/>
      <c r="AH96" s="122"/>
      <c r="AI96" s="170"/>
      <c r="AJ96" s="173">
        <f t="shared" si="5"/>
        <v>0</v>
      </c>
    </row>
    <row r="97" spans="1:36" s="28" customFormat="1" ht="15" customHeight="1" x14ac:dyDescent="0.15">
      <c r="A97" s="28">
        <v>88</v>
      </c>
      <c r="B97" s="103"/>
      <c r="C97" s="103"/>
      <c r="D97" s="103"/>
      <c r="E97" s="99" t="s">
        <v>73</v>
      </c>
      <c r="F97" s="232"/>
      <c r="G97" s="107"/>
      <c r="H97" s="149"/>
      <c r="I97" s="99" t="s">
        <v>61</v>
      </c>
      <c r="J97" s="99">
        <v>1</v>
      </c>
      <c r="L97" s="134">
        <v>43466</v>
      </c>
      <c r="M97" s="134">
        <v>43830</v>
      </c>
      <c r="N97" s="157">
        <f t="shared" si="3"/>
        <v>12.037037037037038</v>
      </c>
      <c r="O97" s="122"/>
      <c r="P97" s="134"/>
      <c r="Q97" s="123"/>
      <c r="R97" s="122"/>
      <c r="S97" s="134"/>
      <c r="T97" s="123"/>
      <c r="U97" s="122"/>
      <c r="V97" s="134"/>
      <c r="W97" s="170"/>
      <c r="X97" s="173">
        <f t="shared" si="4"/>
        <v>0</v>
      </c>
      <c r="Z97" s="122"/>
      <c r="AA97" s="123"/>
      <c r="AB97" s="122"/>
      <c r="AC97" s="123"/>
      <c r="AD97" s="122"/>
      <c r="AE97" s="170"/>
      <c r="AF97" s="122"/>
      <c r="AG97" s="123"/>
      <c r="AH97" s="122"/>
      <c r="AI97" s="170"/>
      <c r="AJ97" s="173">
        <f t="shared" si="5"/>
        <v>0</v>
      </c>
    </row>
    <row r="98" spans="1:36" s="28" customFormat="1" ht="15" customHeight="1" x14ac:dyDescent="0.15">
      <c r="A98" s="28">
        <v>89</v>
      </c>
      <c r="B98" s="103"/>
      <c r="C98" s="103"/>
      <c r="D98" s="103"/>
      <c r="E98" s="99" t="s">
        <v>71</v>
      </c>
      <c r="F98" s="232"/>
      <c r="G98" s="107"/>
      <c r="H98" s="149"/>
      <c r="I98" s="99" t="s">
        <v>10</v>
      </c>
      <c r="J98" s="99">
        <v>1</v>
      </c>
      <c r="L98" s="134">
        <v>43466</v>
      </c>
      <c r="M98" s="134">
        <v>43830</v>
      </c>
      <c r="N98" s="157">
        <f t="shared" si="3"/>
        <v>12.037037037037038</v>
      </c>
      <c r="O98" s="122"/>
      <c r="P98" s="134"/>
      <c r="Q98" s="123"/>
      <c r="R98" s="122"/>
      <c r="S98" s="134"/>
      <c r="T98" s="123"/>
      <c r="U98" s="122"/>
      <c r="V98" s="134"/>
      <c r="W98" s="170"/>
      <c r="X98" s="173">
        <f t="shared" si="4"/>
        <v>0</v>
      </c>
      <c r="Z98" s="122"/>
      <c r="AA98" s="123"/>
      <c r="AB98" s="122"/>
      <c r="AC98" s="123"/>
      <c r="AD98" s="122"/>
      <c r="AE98" s="170"/>
      <c r="AF98" s="122"/>
      <c r="AG98" s="123"/>
      <c r="AH98" s="122"/>
      <c r="AI98" s="170"/>
      <c r="AJ98" s="173">
        <f t="shared" si="5"/>
        <v>0</v>
      </c>
    </row>
    <row r="99" spans="1:36" s="28" customFormat="1" ht="15" customHeight="1" x14ac:dyDescent="0.15">
      <c r="A99" s="28">
        <v>90</v>
      </c>
      <c r="B99" s="103"/>
      <c r="C99" s="103"/>
      <c r="D99" s="103"/>
      <c r="E99" s="99" t="s">
        <v>71</v>
      </c>
      <c r="F99" s="232"/>
      <c r="G99" s="107"/>
      <c r="H99" s="149"/>
      <c r="I99" s="99" t="s">
        <v>61</v>
      </c>
      <c r="J99" s="99"/>
      <c r="L99" s="134">
        <v>43466</v>
      </c>
      <c r="M99" s="134">
        <v>43830</v>
      </c>
      <c r="N99" s="157">
        <f t="shared" si="3"/>
        <v>12.037037037037038</v>
      </c>
      <c r="O99" s="122"/>
      <c r="P99" s="134"/>
      <c r="Q99" s="123"/>
      <c r="R99" s="122"/>
      <c r="S99" s="134"/>
      <c r="T99" s="123"/>
      <c r="U99" s="122"/>
      <c r="V99" s="134"/>
      <c r="W99" s="170"/>
      <c r="X99" s="173">
        <f t="shared" si="4"/>
        <v>0</v>
      </c>
      <c r="Z99" s="122"/>
      <c r="AA99" s="123"/>
      <c r="AB99" s="122"/>
      <c r="AC99" s="123"/>
      <c r="AD99" s="122"/>
      <c r="AE99" s="170"/>
      <c r="AF99" s="122"/>
      <c r="AG99" s="123"/>
      <c r="AH99" s="122"/>
      <c r="AI99" s="170"/>
      <c r="AJ99" s="173">
        <f t="shared" si="5"/>
        <v>0</v>
      </c>
    </row>
    <row r="100" spans="1:36" s="28" customFormat="1" ht="15" customHeight="1" x14ac:dyDescent="0.15">
      <c r="A100" s="28">
        <v>91</v>
      </c>
      <c r="B100" s="103"/>
      <c r="C100" s="103"/>
      <c r="D100" s="103"/>
      <c r="E100" s="99" t="s">
        <v>71</v>
      </c>
      <c r="F100" s="232"/>
      <c r="G100" s="107"/>
      <c r="H100" s="149"/>
      <c r="I100" s="99" t="s">
        <v>61</v>
      </c>
      <c r="J100" s="99"/>
      <c r="L100" s="134">
        <v>43466</v>
      </c>
      <c r="M100" s="134">
        <v>43830</v>
      </c>
      <c r="N100" s="157">
        <f t="shared" si="3"/>
        <v>12.037037037037038</v>
      </c>
      <c r="O100" s="122"/>
      <c r="P100" s="134"/>
      <c r="Q100" s="123"/>
      <c r="R100" s="122"/>
      <c r="S100" s="134"/>
      <c r="T100" s="123"/>
      <c r="U100" s="122"/>
      <c r="V100" s="134"/>
      <c r="W100" s="170"/>
      <c r="X100" s="173">
        <f t="shared" si="4"/>
        <v>0</v>
      </c>
      <c r="Z100" s="122"/>
      <c r="AA100" s="123"/>
      <c r="AB100" s="122"/>
      <c r="AC100" s="123"/>
      <c r="AD100" s="122"/>
      <c r="AE100" s="170"/>
      <c r="AF100" s="122"/>
      <c r="AG100" s="123"/>
      <c r="AH100" s="122"/>
      <c r="AI100" s="170"/>
      <c r="AJ100" s="173">
        <f t="shared" si="5"/>
        <v>0</v>
      </c>
    </row>
    <row r="101" spans="1:36" s="28" customFormat="1" ht="15" customHeight="1" x14ac:dyDescent="0.15">
      <c r="A101" s="28">
        <v>92</v>
      </c>
      <c r="B101" s="103"/>
      <c r="C101" s="103"/>
      <c r="D101" s="103"/>
      <c r="E101" s="99" t="s">
        <v>73</v>
      </c>
      <c r="F101" s="232"/>
      <c r="G101" s="107"/>
      <c r="H101" s="149"/>
      <c r="I101" s="99" t="s">
        <v>10</v>
      </c>
      <c r="J101" s="99">
        <v>1</v>
      </c>
      <c r="L101" s="134">
        <v>43466</v>
      </c>
      <c r="M101" s="134">
        <v>43830</v>
      </c>
      <c r="N101" s="157">
        <f t="shared" si="3"/>
        <v>12.037037037037038</v>
      </c>
      <c r="O101" s="122"/>
      <c r="P101" s="134"/>
      <c r="Q101" s="123"/>
      <c r="R101" s="122"/>
      <c r="S101" s="134"/>
      <c r="T101" s="123"/>
      <c r="U101" s="122"/>
      <c r="V101" s="134"/>
      <c r="W101" s="170"/>
      <c r="X101" s="173">
        <f t="shared" si="4"/>
        <v>0</v>
      </c>
      <c r="Z101" s="122"/>
      <c r="AA101" s="123"/>
      <c r="AB101" s="122"/>
      <c r="AC101" s="123"/>
      <c r="AD101" s="122"/>
      <c r="AE101" s="170"/>
      <c r="AF101" s="122"/>
      <c r="AG101" s="123"/>
      <c r="AH101" s="122"/>
      <c r="AI101" s="170"/>
      <c r="AJ101" s="173">
        <f t="shared" si="5"/>
        <v>0</v>
      </c>
    </row>
    <row r="102" spans="1:36" s="28" customFormat="1" ht="15" customHeight="1" x14ac:dyDescent="0.15">
      <c r="A102" s="28">
        <v>93</v>
      </c>
      <c r="B102" s="103"/>
      <c r="C102" s="103"/>
      <c r="D102" s="103"/>
      <c r="E102" s="99" t="s">
        <v>73</v>
      </c>
      <c r="F102" s="232"/>
      <c r="G102" s="107"/>
      <c r="H102" s="149"/>
      <c r="I102" s="99" t="s">
        <v>10</v>
      </c>
      <c r="J102" s="99"/>
      <c r="L102" s="134">
        <v>43466</v>
      </c>
      <c r="M102" s="134">
        <v>43830</v>
      </c>
      <c r="N102" s="157">
        <f t="shared" si="3"/>
        <v>12.037037037037038</v>
      </c>
      <c r="O102" s="122"/>
      <c r="P102" s="134"/>
      <c r="Q102" s="123"/>
      <c r="R102" s="122"/>
      <c r="S102" s="134"/>
      <c r="T102" s="123"/>
      <c r="U102" s="122"/>
      <c r="V102" s="134"/>
      <c r="W102" s="170"/>
      <c r="X102" s="173">
        <f t="shared" si="4"/>
        <v>0</v>
      </c>
      <c r="Z102" s="122"/>
      <c r="AA102" s="123"/>
      <c r="AB102" s="122"/>
      <c r="AC102" s="123"/>
      <c r="AD102" s="122"/>
      <c r="AE102" s="170"/>
      <c r="AF102" s="122"/>
      <c r="AG102" s="123"/>
      <c r="AH102" s="122"/>
      <c r="AI102" s="170"/>
      <c r="AJ102" s="173">
        <f t="shared" si="5"/>
        <v>0</v>
      </c>
    </row>
    <row r="103" spans="1:36" s="28" customFormat="1" ht="15" customHeight="1" x14ac:dyDescent="0.15">
      <c r="A103" s="28">
        <v>94</v>
      </c>
      <c r="B103" s="103"/>
      <c r="C103" s="103"/>
      <c r="D103" s="103"/>
      <c r="E103" s="99" t="s">
        <v>71</v>
      </c>
      <c r="F103" s="232"/>
      <c r="G103" s="107"/>
      <c r="H103" s="149"/>
      <c r="I103" s="99" t="s">
        <v>10</v>
      </c>
      <c r="J103" s="99">
        <v>1</v>
      </c>
      <c r="L103" s="134">
        <v>43466</v>
      </c>
      <c r="M103" s="134">
        <v>43830</v>
      </c>
      <c r="N103" s="157">
        <f t="shared" si="3"/>
        <v>12.037037037037038</v>
      </c>
      <c r="O103" s="122"/>
      <c r="P103" s="134"/>
      <c r="Q103" s="123"/>
      <c r="R103" s="122"/>
      <c r="S103" s="134"/>
      <c r="T103" s="123"/>
      <c r="U103" s="122"/>
      <c r="V103" s="134"/>
      <c r="W103" s="170"/>
      <c r="X103" s="173">
        <f t="shared" si="4"/>
        <v>0</v>
      </c>
      <c r="Z103" s="122"/>
      <c r="AA103" s="123"/>
      <c r="AB103" s="122"/>
      <c r="AC103" s="123"/>
      <c r="AD103" s="122"/>
      <c r="AE103" s="170"/>
      <c r="AF103" s="122"/>
      <c r="AG103" s="123"/>
      <c r="AH103" s="122"/>
      <c r="AI103" s="170"/>
      <c r="AJ103" s="173">
        <f t="shared" si="5"/>
        <v>0</v>
      </c>
    </row>
    <row r="104" spans="1:36" s="28" customFormat="1" ht="15" customHeight="1" x14ac:dyDescent="0.15">
      <c r="A104" s="28">
        <v>95</v>
      </c>
      <c r="B104" s="103"/>
      <c r="C104" s="103"/>
      <c r="D104" s="103"/>
      <c r="E104" s="99" t="s">
        <v>71</v>
      </c>
      <c r="F104" s="232"/>
      <c r="G104" s="107"/>
      <c r="H104" s="149"/>
      <c r="I104" s="99" t="s">
        <v>61</v>
      </c>
      <c r="J104" s="99">
        <v>1</v>
      </c>
      <c r="L104" s="134">
        <v>43466</v>
      </c>
      <c r="M104" s="134">
        <v>43830</v>
      </c>
      <c r="N104" s="157">
        <f t="shared" si="3"/>
        <v>12.037037037037038</v>
      </c>
      <c r="O104" s="122"/>
      <c r="P104" s="134"/>
      <c r="Q104" s="123"/>
      <c r="R104" s="122"/>
      <c r="S104" s="134"/>
      <c r="T104" s="123"/>
      <c r="U104" s="122"/>
      <c r="V104" s="134"/>
      <c r="W104" s="170"/>
      <c r="X104" s="173">
        <f t="shared" si="4"/>
        <v>0</v>
      </c>
      <c r="Z104" s="122"/>
      <c r="AA104" s="123"/>
      <c r="AB104" s="122"/>
      <c r="AC104" s="123"/>
      <c r="AD104" s="122"/>
      <c r="AE104" s="170"/>
      <c r="AF104" s="122"/>
      <c r="AG104" s="123"/>
      <c r="AH104" s="122"/>
      <c r="AI104" s="170"/>
      <c r="AJ104" s="173">
        <f t="shared" si="5"/>
        <v>0</v>
      </c>
    </row>
    <row r="105" spans="1:36" s="28" customFormat="1" ht="15" customHeight="1" x14ac:dyDescent="0.15">
      <c r="A105" s="28">
        <v>96</v>
      </c>
      <c r="B105" s="103"/>
      <c r="C105" s="103"/>
      <c r="D105" s="103"/>
      <c r="E105" s="99" t="s">
        <v>71</v>
      </c>
      <c r="F105" s="232"/>
      <c r="G105" s="107"/>
      <c r="H105" s="149"/>
      <c r="I105" s="99" t="s">
        <v>61</v>
      </c>
      <c r="J105" s="99"/>
      <c r="L105" s="134">
        <v>43466</v>
      </c>
      <c r="M105" s="134">
        <v>43830</v>
      </c>
      <c r="N105" s="157">
        <f t="shared" si="3"/>
        <v>12.037037037037038</v>
      </c>
      <c r="O105" s="122"/>
      <c r="P105" s="134"/>
      <c r="Q105" s="123"/>
      <c r="R105" s="122"/>
      <c r="S105" s="134"/>
      <c r="T105" s="123"/>
      <c r="U105" s="122"/>
      <c r="V105" s="134"/>
      <c r="W105" s="170"/>
      <c r="X105" s="173">
        <f t="shared" si="4"/>
        <v>0</v>
      </c>
      <c r="Z105" s="122"/>
      <c r="AA105" s="123"/>
      <c r="AB105" s="122"/>
      <c r="AC105" s="123"/>
      <c r="AD105" s="122"/>
      <c r="AE105" s="170"/>
      <c r="AF105" s="122"/>
      <c r="AG105" s="123"/>
      <c r="AH105" s="122"/>
      <c r="AI105" s="170"/>
      <c r="AJ105" s="173">
        <f t="shared" si="5"/>
        <v>0</v>
      </c>
    </row>
    <row r="106" spans="1:36" s="28" customFormat="1" ht="15" customHeight="1" x14ac:dyDescent="0.15">
      <c r="A106" s="28">
        <v>97</v>
      </c>
      <c r="B106" s="103"/>
      <c r="C106" s="103"/>
      <c r="D106" s="103"/>
      <c r="E106" s="99" t="s">
        <v>73</v>
      </c>
      <c r="F106" s="232"/>
      <c r="G106" s="107"/>
      <c r="H106" s="149"/>
      <c r="I106" s="99" t="s">
        <v>61</v>
      </c>
      <c r="J106" s="99">
        <v>1</v>
      </c>
      <c r="L106" s="134">
        <v>43466</v>
      </c>
      <c r="M106" s="134">
        <v>43830</v>
      </c>
      <c r="N106" s="157">
        <f t="shared" si="3"/>
        <v>12.037037037037038</v>
      </c>
      <c r="O106" s="122"/>
      <c r="P106" s="134"/>
      <c r="Q106" s="123"/>
      <c r="R106" s="122"/>
      <c r="S106" s="134"/>
      <c r="T106" s="123"/>
      <c r="U106" s="122"/>
      <c r="V106" s="134"/>
      <c r="W106" s="170"/>
      <c r="X106" s="173">
        <f t="shared" si="4"/>
        <v>0</v>
      </c>
      <c r="Z106" s="122"/>
      <c r="AA106" s="123"/>
      <c r="AB106" s="122"/>
      <c r="AC106" s="123"/>
      <c r="AD106" s="122"/>
      <c r="AE106" s="170"/>
      <c r="AF106" s="122"/>
      <c r="AG106" s="123"/>
      <c r="AH106" s="122"/>
      <c r="AI106" s="170"/>
      <c r="AJ106" s="173">
        <f t="shared" si="5"/>
        <v>0</v>
      </c>
    </row>
    <row r="107" spans="1:36" s="28" customFormat="1" ht="15" customHeight="1" x14ac:dyDescent="0.15">
      <c r="A107" s="28">
        <v>98</v>
      </c>
      <c r="B107" s="103"/>
      <c r="C107" s="103"/>
      <c r="D107" s="103"/>
      <c r="E107" s="99" t="s">
        <v>73</v>
      </c>
      <c r="F107" s="232"/>
      <c r="G107" s="107"/>
      <c r="H107" s="149"/>
      <c r="I107" s="99" t="s">
        <v>61</v>
      </c>
      <c r="J107" s="99"/>
      <c r="L107" s="134">
        <v>43466</v>
      </c>
      <c r="M107" s="134">
        <v>43830</v>
      </c>
      <c r="N107" s="157">
        <f t="shared" si="3"/>
        <v>12.037037037037038</v>
      </c>
      <c r="O107" s="160"/>
      <c r="P107" s="134"/>
      <c r="Q107" s="219"/>
      <c r="R107" s="221"/>
      <c r="S107" s="134"/>
      <c r="T107" s="219"/>
      <c r="U107" s="221"/>
      <c r="V107" s="134"/>
      <c r="W107" s="123"/>
      <c r="X107" s="223">
        <f t="shared" si="4"/>
        <v>0</v>
      </c>
      <c r="Z107" s="160"/>
      <c r="AA107" s="161"/>
      <c r="AB107" s="221"/>
      <c r="AC107" s="219"/>
      <c r="AD107" s="160"/>
      <c r="AE107" s="123"/>
      <c r="AF107" s="221"/>
      <c r="AG107" s="219"/>
      <c r="AH107" s="160"/>
      <c r="AI107" s="123"/>
      <c r="AJ107" s="173">
        <f t="shared" si="5"/>
        <v>0</v>
      </c>
    </row>
    <row r="108" spans="1:36" x14ac:dyDescent="0.15">
      <c r="A108" s="28">
        <v>99</v>
      </c>
      <c r="B108" s="103"/>
      <c r="C108" s="103"/>
      <c r="D108" s="103"/>
      <c r="E108" s="99" t="s">
        <v>73</v>
      </c>
      <c r="F108" s="232"/>
      <c r="G108" s="107"/>
      <c r="H108" s="215"/>
      <c r="I108" s="99" t="s">
        <v>61</v>
      </c>
      <c r="J108" s="99">
        <v>1</v>
      </c>
      <c r="K108" s="28"/>
      <c r="L108" s="134">
        <v>43466</v>
      </c>
      <c r="M108" s="134">
        <v>43830</v>
      </c>
      <c r="N108" s="157">
        <f t="shared" ref="N108:N109" si="6">DATEDIF(L108,M108,"d")/30.24</f>
        <v>12.037037037037038</v>
      </c>
      <c r="O108" s="217"/>
      <c r="P108" s="218"/>
      <c r="Q108" s="123"/>
      <c r="R108" s="122"/>
      <c r="S108" s="218"/>
      <c r="T108" s="123"/>
      <c r="U108" s="122"/>
      <c r="V108" s="218"/>
      <c r="W108" s="222"/>
      <c r="X108" s="173">
        <f t="shared" ref="X108:X109" si="7">COUNT(O108:W108)</f>
        <v>0</v>
      </c>
      <c r="Z108" s="217"/>
      <c r="AA108" s="220"/>
      <c r="AB108" s="122"/>
      <c r="AC108" s="123"/>
      <c r="AD108" s="217"/>
      <c r="AE108" s="222"/>
      <c r="AF108" s="122"/>
      <c r="AG108" s="123"/>
      <c r="AH108" s="217"/>
      <c r="AI108" s="222"/>
      <c r="AJ108" s="173">
        <f t="shared" si="5"/>
        <v>0</v>
      </c>
    </row>
    <row r="109" spans="1:36" ht="14.25" thickBot="1" x14ac:dyDescent="0.2">
      <c r="A109" s="28">
        <v>100</v>
      </c>
      <c r="B109" s="103"/>
      <c r="C109" s="103"/>
      <c r="D109" s="103"/>
      <c r="E109" s="99" t="s">
        <v>73</v>
      </c>
      <c r="F109" s="232"/>
      <c r="G109" s="107"/>
      <c r="H109" s="215"/>
      <c r="I109" s="99" t="s">
        <v>61</v>
      </c>
      <c r="J109" s="99"/>
      <c r="K109" s="28"/>
      <c r="L109" s="134">
        <v>43466</v>
      </c>
      <c r="M109" s="134">
        <v>43830</v>
      </c>
      <c r="N109" s="157">
        <f t="shared" si="6"/>
        <v>12.037037037037038</v>
      </c>
      <c r="O109" s="164"/>
      <c r="P109" s="165"/>
      <c r="Q109" s="166"/>
      <c r="R109" s="164"/>
      <c r="S109" s="165"/>
      <c r="T109" s="166"/>
      <c r="U109" s="164"/>
      <c r="V109" s="165"/>
      <c r="W109" s="171"/>
      <c r="X109" s="174">
        <f t="shared" si="7"/>
        <v>0</v>
      </c>
      <c r="Z109" s="164"/>
      <c r="AA109" s="166"/>
      <c r="AB109" s="164"/>
      <c r="AC109" s="166"/>
      <c r="AD109" s="164"/>
      <c r="AE109" s="171"/>
      <c r="AF109" s="164"/>
      <c r="AG109" s="166"/>
      <c r="AH109" s="164"/>
      <c r="AI109" s="171"/>
      <c r="AJ109" s="173">
        <f t="shared" si="5"/>
        <v>0</v>
      </c>
    </row>
    <row r="112" spans="1:36" x14ac:dyDescent="0.15">
      <c r="AJ112" s="224"/>
    </row>
  </sheetData>
  <autoFilter ref="A9:AJ109"/>
  <mergeCells count="13">
    <mergeCell ref="I2:J2"/>
    <mergeCell ref="L2:N2"/>
    <mergeCell ref="Z2:AB2"/>
    <mergeCell ref="AB8:AC8"/>
    <mergeCell ref="AD8:AE8"/>
    <mergeCell ref="AJ8:AJ9"/>
    <mergeCell ref="O8:Q8"/>
    <mergeCell ref="R8:T8"/>
    <mergeCell ref="U8:W8"/>
    <mergeCell ref="X8:X9"/>
    <mergeCell ref="Z8:AA8"/>
    <mergeCell ref="AF8:AG8"/>
    <mergeCell ref="AH8:AI8"/>
  </mergeCells>
  <phoneticPr fontId="13"/>
  <dataValidations count="5">
    <dataValidation type="list" allowBlank="1" showInputMessage="1" showErrorMessage="1" sqref="S10:S109 P10:P109 V10:V109">
      <formula1>"外因性,内因性"</formula1>
    </dataValidation>
    <dataValidation type="list" allowBlank="1" showInputMessage="1" showErrorMessage="1" sqref="E10:E109">
      <formula1>"男性,女性"</formula1>
    </dataValidation>
    <dataValidation type="list" allowBlank="1" showInputMessage="1" showErrorMessage="1" sqref="J10:J109">
      <formula1>"1"</formula1>
    </dataValidation>
    <dataValidation type="list" allowBlank="1" showInputMessage="1" showErrorMessage="1" sqref="I10:I109">
      <formula1>"CAPD,APD"</formula1>
    </dataValidation>
    <dataValidation type="list" allowBlank="1" showInputMessage="1" showErrorMessage="1" sqref="F10:F109">
      <formula1>"糖尿病性腎症,慢性糸球体腎炎,腎硬化症,多発性嚢胞腎,腎盂腎炎/間質性腎炎,その他"</formula1>
    </dataValidation>
  </dataValidations>
  <pageMargins left="0.7" right="0.7" top="0.75" bottom="0.75" header="0.3" footer="0.3"/>
  <pageSetup paperSize="8" scale="45" orientation="landscape" verticalDpi="1200" r:id="rId1"/>
  <ignoredErrors>
    <ignoredError sqref="M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累積用　患者管理リスト</vt:lpstr>
      <vt:lpstr>年次評価　感染症管理リスト</vt:lpstr>
    </vt:vector>
  </TitlesOfParts>
  <Company>Baxter Healthcare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Nakamura, Hiroshi  MP RNL MKTG SrMgr</dc:creator>
  <cp:lastModifiedBy>Baxter ESB-Win7 v1.0.2016.07</cp:lastModifiedBy>
  <cp:lastPrinted>2019-11-21T00:29:58Z</cp:lastPrinted>
  <dcterms:created xsi:type="dcterms:W3CDTF">2016-07-16T07:52:29Z</dcterms:created>
  <dcterms:modified xsi:type="dcterms:W3CDTF">2019-11-21T00:30:22Z</dcterms:modified>
</cp:coreProperties>
</file>